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95" windowWidth="15450" windowHeight="11400" activeTab="2"/>
  </bookViews>
  <sheets>
    <sheet name="MUNICIPAL" sheetId="1" r:id="rId1"/>
    <sheet name="SALUD" sheetId="3" r:id="rId2"/>
    <sheet name="EDUCACION" sheetId="2" r:id="rId3"/>
  </sheets>
  <definedNames>
    <definedName name="_xlnm._FilterDatabase" localSheetId="2" hidden="1">EDUCACION!$B$1:$B$404</definedName>
  </definedNames>
  <calcPr calcId="145621"/>
</workbook>
</file>

<file path=xl/calcChain.xml><?xml version="1.0" encoding="utf-8"?>
<calcChain xmlns="http://schemas.openxmlformats.org/spreadsheetml/2006/main">
  <c r="N6" i="3" l="1"/>
  <c r="N65" i="3"/>
  <c r="N123" i="3"/>
  <c r="N126" i="3"/>
  <c r="N130" i="3"/>
  <c r="N134" i="3"/>
  <c r="N143" i="3"/>
  <c r="N160" i="3"/>
  <c r="N170" i="3"/>
  <c r="N179" i="3"/>
  <c r="N183" i="3"/>
  <c r="N195" i="3"/>
  <c r="N203" i="3"/>
  <c r="N205" i="3"/>
  <c r="N212" i="3"/>
  <c r="N218" i="3"/>
  <c r="N221" i="3"/>
  <c r="N245" i="3"/>
  <c r="N250" i="3"/>
  <c r="N266" i="3"/>
  <c r="N287" i="3"/>
  <c r="N296" i="3"/>
  <c r="C5" i="1"/>
  <c r="L219" i="1"/>
  <c r="M219" i="1"/>
  <c r="N219" i="1"/>
  <c r="J219" i="1"/>
  <c r="K219" i="1"/>
  <c r="I172" i="2"/>
  <c r="I155" i="2"/>
  <c r="I128" i="2"/>
  <c r="H225" i="1"/>
  <c r="H194" i="1"/>
  <c r="H168" i="1"/>
  <c r="H156" i="1"/>
  <c r="H133" i="1"/>
  <c r="H143" i="1"/>
  <c r="H116" i="1"/>
  <c r="H109" i="1"/>
  <c r="H105" i="1"/>
  <c r="H96" i="1"/>
  <c r="H49" i="1"/>
  <c r="H5" i="1"/>
  <c r="H271" i="1"/>
  <c r="G219" i="1"/>
  <c r="L291" i="1"/>
  <c r="L49" i="1"/>
  <c r="L5" i="1"/>
  <c r="L194" i="1"/>
  <c r="H219" i="1"/>
  <c r="E308" i="2"/>
  <c r="E230" i="2"/>
  <c r="E172" i="2"/>
  <c r="E155" i="2"/>
  <c r="E142" i="2"/>
  <c r="E128" i="2"/>
  <c r="E70" i="2"/>
  <c r="E116" i="1"/>
  <c r="D116" i="1"/>
  <c r="D128" i="2"/>
  <c r="D155" i="2"/>
  <c r="D172" i="2"/>
  <c r="D217" i="2"/>
  <c r="D70" i="2"/>
  <c r="D3" i="2"/>
  <c r="D219" i="1"/>
  <c r="C308" i="2"/>
  <c r="C128" i="2"/>
  <c r="C3" i="2"/>
  <c r="C70" i="2"/>
  <c r="D93" i="1"/>
  <c r="N217" i="2"/>
  <c r="F93" i="1"/>
  <c r="G93" i="1"/>
  <c r="H93" i="1"/>
  <c r="I93" i="1"/>
  <c r="J93" i="1"/>
  <c r="K93" i="1"/>
  <c r="L93" i="1"/>
  <c r="M93" i="1"/>
  <c r="N93" i="1"/>
  <c r="N49" i="1"/>
  <c r="N5" i="1"/>
  <c r="M128" i="2"/>
  <c r="M194" i="1"/>
  <c r="M178" i="1"/>
  <c r="M152" i="1"/>
  <c r="M156" i="1"/>
  <c r="M133" i="1"/>
  <c r="M116" i="1"/>
  <c r="M109" i="1"/>
  <c r="M105" i="1"/>
  <c r="M101" i="1"/>
  <c r="M96" i="1"/>
  <c r="M91" i="1"/>
  <c r="M49" i="1"/>
  <c r="M5" i="1"/>
  <c r="C6" i="3"/>
  <c r="D6" i="3"/>
  <c r="E6" i="3"/>
  <c r="F6" i="3"/>
  <c r="G6" i="3"/>
  <c r="H6" i="3"/>
  <c r="I6" i="3"/>
  <c r="J6" i="3"/>
  <c r="K6" i="3"/>
  <c r="L6" i="3"/>
  <c r="M6" i="3"/>
  <c r="C65" i="3"/>
  <c r="D65" i="3"/>
  <c r="E65" i="3"/>
  <c r="F65" i="3"/>
  <c r="G65" i="3"/>
  <c r="H65" i="3"/>
  <c r="I65" i="3"/>
  <c r="J65" i="3"/>
  <c r="K65" i="3"/>
  <c r="L65" i="3"/>
  <c r="M65" i="3"/>
  <c r="C123" i="3"/>
  <c r="D123" i="3"/>
  <c r="E123" i="3"/>
  <c r="F123" i="3"/>
  <c r="G123" i="3"/>
  <c r="H123" i="3"/>
  <c r="I123" i="3"/>
  <c r="J123" i="3"/>
  <c r="K123" i="3"/>
  <c r="L123" i="3"/>
  <c r="M123" i="3"/>
  <c r="C126" i="3"/>
  <c r="D126" i="3"/>
  <c r="E126" i="3"/>
  <c r="F126" i="3"/>
  <c r="G126" i="3"/>
  <c r="H126" i="3"/>
  <c r="I126" i="3"/>
  <c r="J126" i="3"/>
  <c r="K126" i="3"/>
  <c r="L126" i="3"/>
  <c r="M126" i="3"/>
  <c r="C130" i="3"/>
  <c r="D130" i="3"/>
  <c r="E130" i="3"/>
  <c r="F130" i="3"/>
  <c r="G130" i="3"/>
  <c r="H130" i="3"/>
  <c r="I130" i="3"/>
  <c r="J130" i="3"/>
  <c r="K130" i="3"/>
  <c r="L130" i="3"/>
  <c r="M130" i="3"/>
  <c r="C134" i="3"/>
  <c r="D134" i="3"/>
  <c r="E134" i="3"/>
  <c r="F134" i="3"/>
  <c r="G134" i="3"/>
  <c r="H134" i="3"/>
  <c r="I134" i="3"/>
  <c r="J134" i="3"/>
  <c r="K134" i="3"/>
  <c r="L134" i="3"/>
  <c r="M134" i="3"/>
  <c r="C143" i="3"/>
  <c r="D143" i="3"/>
  <c r="E143" i="3"/>
  <c r="F143" i="3"/>
  <c r="G143" i="3"/>
  <c r="H143" i="3"/>
  <c r="I143" i="3"/>
  <c r="J143" i="3"/>
  <c r="K143" i="3"/>
  <c r="L143" i="3"/>
  <c r="M143" i="3"/>
  <c r="C160" i="3"/>
  <c r="D160" i="3"/>
  <c r="E160" i="3"/>
  <c r="F160" i="3"/>
  <c r="G160" i="3"/>
  <c r="H160" i="3"/>
  <c r="I160" i="3"/>
  <c r="J160" i="3"/>
  <c r="K160" i="3"/>
  <c r="L160" i="3"/>
  <c r="M160" i="3"/>
  <c r="C170" i="3"/>
  <c r="D170" i="3"/>
  <c r="E170" i="3"/>
  <c r="F170" i="3"/>
  <c r="G170" i="3"/>
  <c r="H170" i="3"/>
  <c r="I170" i="3"/>
  <c r="J170" i="3"/>
  <c r="K170" i="3"/>
  <c r="L170" i="3"/>
  <c r="M170" i="3"/>
  <c r="C179" i="3"/>
  <c r="D179" i="3"/>
  <c r="E179" i="3"/>
  <c r="F179" i="3"/>
  <c r="G179" i="3"/>
  <c r="H179" i="3"/>
  <c r="I179" i="3"/>
  <c r="J179" i="3"/>
  <c r="K179" i="3"/>
  <c r="L179" i="3"/>
  <c r="M179" i="3"/>
  <c r="C183" i="3"/>
  <c r="D183" i="3"/>
  <c r="E183" i="3"/>
  <c r="F183" i="3"/>
  <c r="G183" i="3"/>
  <c r="H183" i="3"/>
  <c r="I183" i="3"/>
  <c r="J183" i="3"/>
  <c r="K183" i="3"/>
  <c r="L183" i="3"/>
  <c r="M183" i="3"/>
  <c r="C195" i="3"/>
  <c r="D195" i="3"/>
  <c r="E195" i="3"/>
  <c r="F195" i="3"/>
  <c r="G195" i="3"/>
  <c r="H195" i="3"/>
  <c r="I195" i="3"/>
  <c r="J195" i="3"/>
  <c r="K195" i="3"/>
  <c r="L195" i="3"/>
  <c r="M195" i="3"/>
  <c r="C203" i="3"/>
  <c r="D203" i="3"/>
  <c r="E203" i="3"/>
  <c r="F203" i="3"/>
  <c r="G203" i="3"/>
  <c r="H203" i="3"/>
  <c r="I203" i="3"/>
  <c r="J203" i="3"/>
  <c r="K203" i="3"/>
  <c r="L203" i="3"/>
  <c r="M203" i="3"/>
  <c r="C205" i="3"/>
  <c r="D205" i="3"/>
  <c r="E205" i="3"/>
  <c r="F205" i="3"/>
  <c r="G205" i="3"/>
  <c r="H205" i="3"/>
  <c r="I205" i="3"/>
  <c r="J205" i="3"/>
  <c r="K205" i="3"/>
  <c r="L205" i="3"/>
  <c r="M205" i="3"/>
  <c r="C212" i="3"/>
  <c r="D212" i="3"/>
  <c r="E212" i="3"/>
  <c r="F212" i="3"/>
  <c r="G212" i="3"/>
  <c r="H212" i="3"/>
  <c r="I212" i="3"/>
  <c r="J212" i="3"/>
  <c r="K212" i="3"/>
  <c r="L212" i="3"/>
  <c r="M212" i="3"/>
  <c r="C218" i="3"/>
  <c r="D218" i="3"/>
  <c r="E218" i="3"/>
  <c r="F218" i="3"/>
  <c r="G218" i="3"/>
  <c r="H218" i="3"/>
  <c r="I218" i="3"/>
  <c r="J218" i="3"/>
  <c r="K218" i="3"/>
  <c r="L218" i="3"/>
  <c r="M218" i="3"/>
  <c r="C221" i="3"/>
  <c r="D221" i="3"/>
  <c r="E221" i="3"/>
  <c r="F221" i="3"/>
  <c r="G221" i="3"/>
  <c r="H221" i="3"/>
  <c r="I221" i="3"/>
  <c r="J221" i="3"/>
  <c r="K221" i="3"/>
  <c r="L221" i="3"/>
  <c r="M221" i="3"/>
  <c r="C245" i="3"/>
  <c r="D245" i="3"/>
  <c r="E245" i="3"/>
  <c r="F245" i="3"/>
  <c r="G245" i="3"/>
  <c r="H245" i="3"/>
  <c r="I245" i="3"/>
  <c r="J245" i="3"/>
  <c r="K245" i="3"/>
  <c r="L245" i="3"/>
  <c r="M245" i="3"/>
  <c r="C250" i="3"/>
  <c r="D250" i="3"/>
  <c r="E250" i="3"/>
  <c r="F250" i="3"/>
  <c r="G250" i="3"/>
  <c r="H250" i="3"/>
  <c r="I250" i="3"/>
  <c r="J250" i="3"/>
  <c r="K250" i="3"/>
  <c r="L250" i="3"/>
  <c r="M250" i="3"/>
  <c r="C266" i="3"/>
  <c r="D266" i="3"/>
  <c r="E266" i="3"/>
  <c r="F266" i="3"/>
  <c r="G266" i="3"/>
  <c r="H266" i="3"/>
  <c r="I266" i="3"/>
  <c r="J266" i="3"/>
  <c r="K266" i="3"/>
  <c r="L266" i="3"/>
  <c r="M266" i="3"/>
  <c r="C287" i="3"/>
  <c r="D287" i="3"/>
  <c r="E287" i="3"/>
  <c r="F287" i="3"/>
  <c r="G287" i="3"/>
  <c r="H287" i="3"/>
  <c r="I287" i="3"/>
  <c r="J287" i="3"/>
  <c r="K287" i="3"/>
  <c r="L287" i="3"/>
  <c r="M287" i="3"/>
  <c r="C296" i="3"/>
  <c r="D296" i="3"/>
  <c r="E296" i="3"/>
  <c r="F296" i="3"/>
  <c r="G296" i="3"/>
  <c r="H296" i="3"/>
  <c r="I296" i="3"/>
  <c r="J296" i="3"/>
  <c r="K296" i="3"/>
  <c r="L296" i="3"/>
  <c r="M296" i="3"/>
  <c r="E3" i="2"/>
  <c r="F3" i="2"/>
  <c r="G3" i="2"/>
  <c r="H3" i="2"/>
  <c r="I3" i="2"/>
  <c r="J3" i="2"/>
  <c r="K3" i="2"/>
  <c r="L3" i="2"/>
  <c r="M3" i="2"/>
  <c r="N3" i="2"/>
  <c r="F70" i="2"/>
  <c r="G70" i="2"/>
  <c r="H70" i="2"/>
  <c r="I70" i="2"/>
  <c r="J70" i="2"/>
  <c r="K70" i="2"/>
  <c r="L70" i="2"/>
  <c r="M70" i="2"/>
  <c r="N70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F128" i="2"/>
  <c r="G128" i="2"/>
  <c r="H128" i="2"/>
  <c r="J128" i="2"/>
  <c r="K128" i="2"/>
  <c r="L128" i="2"/>
  <c r="N128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C142" i="2"/>
  <c r="D142" i="2"/>
  <c r="F142" i="2"/>
  <c r="G142" i="2"/>
  <c r="H142" i="2"/>
  <c r="I142" i="2"/>
  <c r="J142" i="2"/>
  <c r="K142" i="2"/>
  <c r="L142" i="2"/>
  <c r="M142" i="2"/>
  <c r="N142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C155" i="2"/>
  <c r="F155" i="2"/>
  <c r="G155" i="2"/>
  <c r="H155" i="2"/>
  <c r="J155" i="2"/>
  <c r="K155" i="2"/>
  <c r="L155" i="2"/>
  <c r="M155" i="2"/>
  <c r="N155" i="2"/>
  <c r="C172" i="2"/>
  <c r="F172" i="2"/>
  <c r="G172" i="2"/>
  <c r="H172" i="2"/>
  <c r="J172" i="2"/>
  <c r="K172" i="2"/>
  <c r="L172" i="2"/>
  <c r="M172" i="2"/>
  <c r="N17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C217" i="2"/>
  <c r="E217" i="2"/>
  <c r="F217" i="2"/>
  <c r="G217" i="2"/>
  <c r="H217" i="2"/>
  <c r="I217" i="2"/>
  <c r="J217" i="2"/>
  <c r="K217" i="2"/>
  <c r="L217" i="2"/>
  <c r="M217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C230" i="2"/>
  <c r="D230" i="2"/>
  <c r="F230" i="2"/>
  <c r="G230" i="2"/>
  <c r="H230" i="2"/>
  <c r="I230" i="2"/>
  <c r="J230" i="2"/>
  <c r="K230" i="2"/>
  <c r="L230" i="2"/>
  <c r="M230" i="2"/>
  <c r="N230" i="2"/>
  <c r="C233" i="2"/>
  <c r="D233" i="2"/>
  <c r="E233" i="2"/>
  <c r="F233" i="2"/>
  <c r="G233" i="2"/>
  <c r="H233" i="2"/>
  <c r="I233" i="2"/>
  <c r="K233" i="2"/>
  <c r="L233" i="2"/>
  <c r="M233" i="2"/>
  <c r="N233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D308" i="2"/>
  <c r="F308" i="2"/>
  <c r="G308" i="2"/>
  <c r="H308" i="2"/>
  <c r="I308" i="2"/>
  <c r="J308" i="2"/>
  <c r="K308" i="2"/>
  <c r="L308" i="2"/>
  <c r="M308" i="2"/>
  <c r="N308" i="2"/>
  <c r="D5" i="1"/>
  <c r="E5" i="1"/>
  <c r="F5" i="1"/>
  <c r="G5" i="1"/>
  <c r="I5" i="1"/>
  <c r="J5" i="1"/>
  <c r="K5" i="1"/>
  <c r="C49" i="1"/>
  <c r="D49" i="1"/>
  <c r="E49" i="1"/>
  <c r="F49" i="1"/>
  <c r="G49" i="1"/>
  <c r="I49" i="1"/>
  <c r="J49" i="1"/>
  <c r="K49" i="1"/>
  <c r="C91" i="1"/>
  <c r="D91" i="1"/>
  <c r="E91" i="1"/>
  <c r="F91" i="1"/>
  <c r="G91" i="1"/>
  <c r="H91" i="1"/>
  <c r="I91" i="1"/>
  <c r="J91" i="1"/>
  <c r="K91" i="1"/>
  <c r="L91" i="1"/>
  <c r="N91" i="1"/>
  <c r="E93" i="1"/>
  <c r="C96" i="1"/>
  <c r="D96" i="1"/>
  <c r="E96" i="1"/>
  <c r="F96" i="1"/>
  <c r="G96" i="1"/>
  <c r="I96" i="1"/>
  <c r="J96" i="1"/>
  <c r="K96" i="1"/>
  <c r="L96" i="1"/>
  <c r="N96" i="1"/>
  <c r="C101" i="1"/>
  <c r="D101" i="1"/>
  <c r="E101" i="1"/>
  <c r="F101" i="1"/>
  <c r="G101" i="1"/>
  <c r="H101" i="1"/>
  <c r="I101" i="1"/>
  <c r="J101" i="1"/>
  <c r="K101" i="1"/>
  <c r="L101" i="1"/>
  <c r="N101" i="1"/>
  <c r="C105" i="1"/>
  <c r="D105" i="1"/>
  <c r="E105" i="1"/>
  <c r="F105" i="1"/>
  <c r="G105" i="1"/>
  <c r="I105" i="1"/>
  <c r="J105" i="1"/>
  <c r="K105" i="1"/>
  <c r="L105" i="1"/>
  <c r="N105" i="1"/>
  <c r="C109" i="1"/>
  <c r="D109" i="1"/>
  <c r="E109" i="1"/>
  <c r="F109" i="1"/>
  <c r="G109" i="1"/>
  <c r="I109" i="1"/>
  <c r="J109" i="1"/>
  <c r="K109" i="1"/>
  <c r="L109" i="1"/>
  <c r="N109" i="1"/>
  <c r="C116" i="1"/>
  <c r="F116" i="1"/>
  <c r="G116" i="1"/>
  <c r="I116" i="1"/>
  <c r="J116" i="1"/>
  <c r="K116" i="1"/>
  <c r="L116" i="1"/>
  <c r="N116" i="1"/>
  <c r="C133" i="1"/>
  <c r="D133" i="1"/>
  <c r="E133" i="1"/>
  <c r="F133" i="1"/>
  <c r="G133" i="1"/>
  <c r="I133" i="1"/>
  <c r="J133" i="1"/>
  <c r="K133" i="1"/>
  <c r="L133" i="1"/>
  <c r="N133" i="1"/>
  <c r="C143" i="1"/>
  <c r="D143" i="1"/>
  <c r="E143" i="1"/>
  <c r="F143" i="1"/>
  <c r="G143" i="1"/>
  <c r="I143" i="1"/>
  <c r="J143" i="1"/>
  <c r="K143" i="1"/>
  <c r="L143" i="1"/>
  <c r="M143" i="1"/>
  <c r="N143" i="1"/>
  <c r="C152" i="1"/>
  <c r="D152" i="1"/>
  <c r="E152" i="1"/>
  <c r="F152" i="1"/>
  <c r="G152" i="1"/>
  <c r="H152" i="1"/>
  <c r="I152" i="1"/>
  <c r="J152" i="1"/>
  <c r="K152" i="1"/>
  <c r="L152" i="1"/>
  <c r="N152" i="1"/>
  <c r="C156" i="1"/>
  <c r="D156" i="1"/>
  <c r="E156" i="1"/>
  <c r="F156" i="1"/>
  <c r="G156" i="1"/>
  <c r="I156" i="1"/>
  <c r="J156" i="1"/>
  <c r="K156" i="1"/>
  <c r="L156" i="1"/>
  <c r="N156" i="1"/>
  <c r="C168" i="1"/>
  <c r="D168" i="1"/>
  <c r="E168" i="1"/>
  <c r="F168" i="1"/>
  <c r="G168" i="1"/>
  <c r="I168" i="1"/>
  <c r="J168" i="1"/>
  <c r="K168" i="1"/>
  <c r="L168" i="1"/>
  <c r="M168" i="1"/>
  <c r="N168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C178" i="1"/>
  <c r="D178" i="1"/>
  <c r="E178" i="1"/>
  <c r="F178" i="1"/>
  <c r="G178" i="1"/>
  <c r="H178" i="1"/>
  <c r="I178" i="1"/>
  <c r="J178" i="1"/>
  <c r="K178" i="1"/>
  <c r="L178" i="1"/>
  <c r="N178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4" i="1"/>
  <c r="D194" i="1"/>
  <c r="E194" i="1"/>
  <c r="F194" i="1"/>
  <c r="G194" i="1"/>
  <c r="I194" i="1"/>
  <c r="J194" i="1"/>
  <c r="K194" i="1"/>
  <c r="N194" i="1"/>
  <c r="C219" i="1"/>
  <c r="E219" i="1"/>
  <c r="F219" i="1"/>
  <c r="I219" i="1"/>
  <c r="C225" i="1"/>
  <c r="D225" i="1"/>
  <c r="E225" i="1"/>
  <c r="F225" i="1"/>
  <c r="G225" i="1"/>
  <c r="I225" i="1"/>
  <c r="J225" i="1"/>
  <c r="K225" i="1"/>
  <c r="L225" i="1"/>
  <c r="M225" i="1"/>
  <c r="N225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C271" i="1"/>
  <c r="D271" i="1"/>
  <c r="E271" i="1"/>
  <c r="F271" i="1"/>
  <c r="G271" i="1"/>
  <c r="I271" i="1"/>
  <c r="J271" i="1"/>
  <c r="K271" i="1"/>
  <c r="L271" i="1"/>
  <c r="M271" i="1"/>
  <c r="N271" i="1"/>
  <c r="I359" i="1"/>
  <c r="M301" i="3"/>
  <c r="C301" i="3"/>
  <c r="D301" i="3"/>
  <c r="E301" i="3"/>
  <c r="F301" i="3"/>
  <c r="I301" i="3"/>
  <c r="J301" i="3"/>
  <c r="L313" i="2"/>
  <c r="K313" i="2"/>
  <c r="M313" i="2"/>
  <c r="L301" i="3"/>
  <c r="K301" i="3"/>
  <c r="I313" i="2" l="1"/>
  <c r="H276" i="1"/>
  <c r="N313" i="2"/>
  <c r="N301" i="3"/>
  <c r="H313" i="2"/>
  <c r="J313" i="2"/>
  <c r="J276" i="1"/>
  <c r="G313" i="2"/>
  <c r="D313" i="2"/>
  <c r="E313" i="2"/>
  <c r="F313" i="2"/>
  <c r="C313" i="2"/>
  <c r="G301" i="3"/>
  <c r="H301" i="3"/>
  <c r="G276" i="1"/>
  <c r="C276" i="1"/>
  <c r="L276" i="1"/>
  <c r="D276" i="1"/>
  <c r="E276" i="1"/>
  <c r="I276" i="1"/>
  <c r="F276" i="1"/>
  <c r="N276" i="1"/>
  <c r="K276" i="1"/>
  <c r="K278" i="1" s="1"/>
  <c r="M276" i="1"/>
</calcChain>
</file>

<file path=xl/sharedStrings.xml><?xml version="1.0" encoding="utf-8"?>
<sst xmlns="http://schemas.openxmlformats.org/spreadsheetml/2006/main" count="1803" uniqueCount="623">
  <si>
    <t>CODIGO</t>
  </si>
  <si>
    <t>Otros</t>
  </si>
  <si>
    <t>Otras</t>
  </si>
  <si>
    <t>Sueldos base</t>
  </si>
  <si>
    <t>215-21-01-001-002-002</t>
  </si>
  <si>
    <t>Asignación de Antigüedad, Art. 97, letra g), de la Ley Nº 18.883, y Leyes Nº 19.180 y 19.280</t>
  </si>
  <si>
    <t>215-21-01-001-004-001</t>
  </si>
  <si>
    <t>Asignación de Zona, Art. 7 y 25, D.L. Nº 3.551</t>
  </si>
  <si>
    <t>215-21-01-001-007-001</t>
  </si>
  <si>
    <t>Asignación Municipal, Art. 24 y 31 DL. Nº 3.551, de 1981</t>
  </si>
  <si>
    <t>215-21-01-001-009-005</t>
  </si>
  <si>
    <t>Asignación Art. 1, Ley N° 19.529</t>
  </si>
  <si>
    <t>215-21-01-001-010-001</t>
  </si>
  <si>
    <t>Asignación por Pérdida de Caja, Art. 97, letra a), Ley Nº 18.883</t>
  </si>
  <si>
    <t>215-21-01-001-014-001</t>
  </si>
  <si>
    <t>Incremento Previsional, Art. 2, D.L. 3501, de 1980</t>
  </si>
  <si>
    <t>215-21-01-001-014-002</t>
  </si>
  <si>
    <t>Bonificación Compensatoria de Salud, Art. 3º, Ley Nº 18.566</t>
  </si>
  <si>
    <t>215-21-01-001-014-003</t>
  </si>
  <si>
    <t>Bonificación Compensatoria, Art. 10, Ley Nº 18.675</t>
  </si>
  <si>
    <t>215-21-01-001-015-001</t>
  </si>
  <si>
    <t>Asignación Única, Art. 4, Ley Nº 18.717</t>
  </si>
  <si>
    <t>Asignación Inherente al Cargo Ley N° 18.695</t>
  </si>
  <si>
    <t>Otras Cotizaciones Previsionales</t>
  </si>
  <si>
    <t>Trabajos Extraordinarios</t>
  </si>
  <si>
    <t>215-21-02-001-004-001</t>
  </si>
  <si>
    <t>Asignación de Zona, Art. 7 y 25, D.L. Nº 3.551 , de 1981</t>
  </si>
  <si>
    <t>215-21-02-001-007-001</t>
  </si>
  <si>
    <t>Asignación Municipal, Art. 24 y 31 D.L. Nº 3.551, de 1981¹</t>
  </si>
  <si>
    <t>215-21-02-001-009-005</t>
  </si>
  <si>
    <t>Asignación Art. 1 Ley 19529</t>
  </si>
  <si>
    <t>215-21-02-001-013-001</t>
  </si>
  <si>
    <t>Incremento Previsional, Art. 2, D.L. 3501, de 1980¹</t>
  </si>
  <si>
    <t>215-21-02-001-013-002</t>
  </si>
  <si>
    <t>Bonificacion Compensatoria de Salud, art 3 Ley 18566</t>
  </si>
  <si>
    <t>215-21-02-001-013-003</t>
  </si>
  <si>
    <t>Bonificación Compensatoria, Art. 10, Ley Nº 18.675¹</t>
  </si>
  <si>
    <t>215-21-02-001-014-001</t>
  </si>
  <si>
    <t>Comisiones de Servicios en el País</t>
  </si>
  <si>
    <t>Honorarios a Suma Alzada – Personas Naturales</t>
  </si>
  <si>
    <t>Remuneraciones Reguladas por el Código del Trabajo</t>
  </si>
  <si>
    <t>Prestaciones de Servicios Comunitarios</t>
  </si>
  <si>
    <t>Para Personas</t>
  </si>
  <si>
    <t>Para Maquinarias, Equipos de Producción, Tracción y Elevación</t>
  </si>
  <si>
    <t>Materiales de Oficina</t>
  </si>
  <si>
    <t>Textos y Otros Materiales de Enseñanza</t>
  </si>
  <si>
    <t>Materiales y Útiles de Aseo</t>
  </si>
  <si>
    <t>Insumos, Repuestos y Accesorios Computacionales</t>
  </si>
  <si>
    <t>Materiales para Mantenimiento y Reparaciones de Inmuebles</t>
  </si>
  <si>
    <t>Otros Materiales, Repuestos y Útiles Diversos</t>
  </si>
  <si>
    <t>Electricidad</t>
  </si>
  <si>
    <t>Agua</t>
  </si>
  <si>
    <t>Correo</t>
  </si>
  <si>
    <t>Telefonía Fija</t>
  </si>
  <si>
    <t>Telefonía Celular</t>
  </si>
  <si>
    <t>Acceso a Internet</t>
  </si>
  <si>
    <t>Servicios de Impresión</t>
  </si>
  <si>
    <t>Servicios de Aseo</t>
  </si>
  <si>
    <t>Servicios de Vigilancia</t>
  </si>
  <si>
    <t>Servicios de Mantención de Jardines</t>
  </si>
  <si>
    <t>Servicios de Mantención de Alumbrado Público</t>
  </si>
  <si>
    <t>Pasajes, Fletes y Bodegajes</t>
  </si>
  <si>
    <t>Arriendo de Máquinas y Equipos</t>
  </si>
  <si>
    <t>Cursos de Capacitación</t>
  </si>
  <si>
    <t>Gastos Menores</t>
  </si>
  <si>
    <t>Asistencia Social a Personas Naturales</t>
  </si>
  <si>
    <t>Premios y Otros</t>
  </si>
  <si>
    <t>Aporte Año Vigente</t>
  </si>
  <si>
    <t>Obras Civiles</t>
  </si>
  <si>
    <t>DENOMINACION - CUENTAS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</si>
  <si>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</si>
  <si>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</si>
  <si>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</si>
  <si>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</si>
  <si>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</si>
  <si>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</si>
  <si>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</si>
  <si>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</si>
  <si>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</si>
  <si>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</si>
  <si>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</si>
  <si>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</si>
  <si>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215-00-00-000-000-000</t>
  </si>
  <si>
    <t>Acreedores Presupuestarios</t>
  </si>
  <si>
    <t>215-21-00-000-000-000</t>
  </si>
  <si>
    <t>C x P Gastos en Personal</t>
  </si>
  <si>
    <t>215-21-01-000-000-000</t>
  </si>
  <si>
    <t>Personal de Planta</t>
  </si>
  <si>
    <t>215-21-01-001-000-000</t>
  </si>
  <si>
    <t>Sueldos y Sobresueldos</t>
  </si>
  <si>
    <t>215-21-01-001-001-000</t>
  </si>
  <si>
    <t>215-21-01-001-002-000</t>
  </si>
  <si>
    <t>Asignación de Antigüedad</t>
  </si>
  <si>
    <t>215-21-01-001-004-000</t>
  </si>
  <si>
    <t>Asignación de Zona</t>
  </si>
  <si>
    <t>215-21-01-001-004-003</t>
  </si>
  <si>
    <t>Asignación de Zona, Decreto Nº 450, de 1974, Ley Nº 19.354</t>
  </si>
  <si>
    <t>215-21-01-001-007-000</t>
  </si>
  <si>
    <t>Asignaciones del D.L. Nº 3.551, de 1981</t>
  </si>
  <si>
    <t>215-21-01-001-007-002</t>
  </si>
  <si>
    <t>Asignación Protección Imponibilidad, Art. 15 D.L. Nº 3.551, de 1981</t>
  </si>
  <si>
    <t>215-21-01-001-009-000</t>
  </si>
  <si>
    <t>Asignaciones Especiales</t>
  </si>
  <si>
    <t>215-21-01-001-010-000</t>
  </si>
  <si>
    <t>Asignación de Pérdida de Caja</t>
  </si>
  <si>
    <t>215-21-01-001-014-000</t>
  </si>
  <si>
    <t>Asignaciones Compensatorias</t>
  </si>
  <si>
    <t>215-21-01-001-014-004</t>
  </si>
  <si>
    <t>Bonificación Adicional, Art. 11, Ley Nº 18.675</t>
  </si>
  <si>
    <t>215-21-01-001-015-000</t>
  </si>
  <si>
    <t>Asignaciones Sustitutivas</t>
  </si>
  <si>
    <t>215-21-01-001-043-000</t>
  </si>
  <si>
    <t>215-21-01-002-000-000</t>
  </si>
  <si>
    <t>Aportes del Empleador</t>
  </si>
  <si>
    <t>215-21-01-002-001-000</t>
  </si>
  <si>
    <t>A Servicios de Bienestar</t>
  </si>
  <si>
    <t>215-21-01-002-002-000</t>
  </si>
  <si>
    <t>215-21-01-003-000-000</t>
  </si>
  <si>
    <t>Asignaciones por Desempeño</t>
  </si>
  <si>
    <t>215-21-01-003-001-000</t>
  </si>
  <si>
    <t>Desempeño Institucional</t>
  </si>
  <si>
    <t>215-21-01-003-001-001</t>
  </si>
  <si>
    <t>Asignación de Mejoramiento de la Gestión Municipal, Art. 1, Ley Nº 20.008</t>
  </si>
  <si>
    <t>215-21-01-003-002-000</t>
  </si>
  <si>
    <t>Desempeño Colectivo</t>
  </si>
  <si>
    <t>215-21-01-003-002-001</t>
  </si>
  <si>
    <t>215-21-01-003-003-000</t>
  </si>
  <si>
    <t>Desempeño Individual</t>
  </si>
  <si>
    <t>215-21-01-003-003-001</t>
  </si>
  <si>
    <t>215-21-01-003-003-002</t>
  </si>
  <si>
    <t>Asignación de Incentivo por Gestión Jurisdiccional, Art. 2, Ley Nº 20.008</t>
  </si>
  <si>
    <t>215-21-01-004-000-000</t>
  </si>
  <si>
    <t>Remuneraciones Variables</t>
  </si>
  <si>
    <t>215-21-01-004-005-000</t>
  </si>
  <si>
    <t>215-21-01-004-006-000</t>
  </si>
  <si>
    <t>215-21-01-004-007-000</t>
  </si>
  <si>
    <t>Comisiones de Servicios en el Exterior</t>
  </si>
  <si>
    <t>215-21-01-005-000-000</t>
  </si>
  <si>
    <t>Aguinaldos y Bonos</t>
  </si>
  <si>
    <t>215-21-01-005-001-000</t>
  </si>
  <si>
    <t>Aguinaldos</t>
  </si>
  <si>
    <t>215-21-01-005-001-001</t>
  </si>
  <si>
    <t>Aguinaldo de Fiestas Patrias</t>
  </si>
  <si>
    <t>215-21-01-005-001-002</t>
  </si>
  <si>
    <t>Aguinaldo de Navidad</t>
  </si>
  <si>
    <t>215-21-01-005-002-000</t>
  </si>
  <si>
    <t>Bonos de Escolaridad</t>
  </si>
  <si>
    <t>215-21-01-005-003-000</t>
  </si>
  <si>
    <t>Bonos Especiales</t>
  </si>
  <si>
    <t>215-21-01-005-003-001</t>
  </si>
  <si>
    <t>Bono Extraordinario Anual</t>
  </si>
  <si>
    <t>215-21-01-005-004-000</t>
  </si>
  <si>
    <t>Bonificación Adicional al Bono de Escolaridad</t>
  </si>
  <si>
    <t>215-21-02-000-000-000</t>
  </si>
  <si>
    <t>Personal a Contrata</t>
  </si>
  <si>
    <t>215-21-02-001-000-000</t>
  </si>
  <si>
    <t>215-21-02-001-001-000</t>
  </si>
  <si>
    <t>215-21-02-001-002-000</t>
  </si>
  <si>
    <t>215-21-02-001-002-002</t>
  </si>
  <si>
    <t>Asignación de Antigüedad, Art. 97, letra g), de la Ley Nº 18.883 y Leyes Nº 19.180 y 19.280</t>
  </si>
  <si>
    <t>215-21-02-001-004-000</t>
  </si>
  <si>
    <t>215-21-02-001-007-000</t>
  </si>
  <si>
    <t>215-21-02-001-007-002</t>
  </si>
  <si>
    <t>215-21-02-001-009-000</t>
  </si>
  <si>
    <t>215-21-02-001-010-000</t>
  </si>
  <si>
    <t>215-21-02-001-010-001</t>
  </si>
  <si>
    <t>215-21-02-001-013-000</t>
  </si>
  <si>
    <t>215-21-02-001-014-000</t>
  </si>
  <si>
    <t>215-21-02-002-000-000</t>
  </si>
  <si>
    <t>215-21-02-002-001-000</t>
  </si>
  <si>
    <t>215-21-02-002-002-000</t>
  </si>
  <si>
    <t>215-21-02-003-000-000</t>
  </si>
  <si>
    <t>215-21-02-003-001-000</t>
  </si>
  <si>
    <t>215-21-02-003-001-001</t>
  </si>
  <si>
    <t>215-21-02-003-002-000</t>
  </si>
  <si>
    <t>215-21-02-003-002-001</t>
  </si>
  <si>
    <t>Asig.Mejoramiento de la Gestión Municipal Art. 1 Ley 20.008</t>
  </si>
  <si>
    <t>215-21-02-004-000-000</t>
  </si>
  <si>
    <t>215-21-02-004-005-000</t>
  </si>
  <si>
    <t>215-21-02-004-006-000</t>
  </si>
  <si>
    <t>215-21-02-005-000-000</t>
  </si>
  <si>
    <t>215-21-02-005-001-000</t>
  </si>
  <si>
    <t>215-21-02-005-001-001</t>
  </si>
  <si>
    <t>215-21-02-005-001-002</t>
  </si>
  <si>
    <t>215-21-02-005-002-000</t>
  </si>
  <si>
    <t>Bono de Escolaridad</t>
  </si>
  <si>
    <t>215-21-02-005-003-000</t>
  </si>
  <si>
    <t>BONOS ESPECIALES</t>
  </si>
  <si>
    <t>215-21-02-005-003-001</t>
  </si>
  <si>
    <t>215-21-02-005-004-000</t>
  </si>
  <si>
    <t>215-21-02-009-000-000</t>
  </si>
  <si>
    <t>215-21-02-009-005-000</t>
  </si>
  <si>
    <t>Asignacion Art 5 , Ley 19.529</t>
  </si>
  <si>
    <t>215-21-03-000-000-000</t>
  </si>
  <si>
    <t>Otras Remuneraciones</t>
  </si>
  <si>
    <t>215-21-03-001-000-000</t>
  </si>
  <si>
    <t>215-21-03-004-000-000</t>
  </si>
  <si>
    <t>215-21-04-000-000-000</t>
  </si>
  <si>
    <t>Otras Gastos en Personal</t>
  </si>
  <si>
    <t>215-21-04-003-000-000</t>
  </si>
  <si>
    <t>Dietas A Juntas, Consejos y Comisiones</t>
  </si>
  <si>
    <t>215-21-04-004-000-000</t>
  </si>
  <si>
    <t>215-22-00-000-000-000</t>
  </si>
  <si>
    <t>C x P Bienes y Servicios de Consumo</t>
  </si>
  <si>
    <t>215-22-01-000-000-000</t>
  </si>
  <si>
    <t>Alimentos y Bebidas</t>
  </si>
  <si>
    <t>215-22-01-001-000-000</t>
  </si>
  <si>
    <t>215-22-01-002-000-000</t>
  </si>
  <si>
    <t>Para Animales</t>
  </si>
  <si>
    <t>215-22-02-000-000-000</t>
  </si>
  <si>
    <t>Textiles, Vestuario y Calzado</t>
  </si>
  <si>
    <t>215-22-02-001-000-000</t>
  </si>
  <si>
    <t>Textiles y Acabados Textiles</t>
  </si>
  <si>
    <t>215-22-02-002-000-000</t>
  </si>
  <si>
    <t>Vestuario, Accesorios y Prendas Diversas</t>
  </si>
  <si>
    <t>215-22-02-003-000-000</t>
  </si>
  <si>
    <t>Calzado</t>
  </si>
  <si>
    <t>215-22-03-000-000-000</t>
  </si>
  <si>
    <t>Combustibles y Lubricantes</t>
  </si>
  <si>
    <t>215-22-03-001-000-000</t>
  </si>
  <si>
    <t>Para Vehículos</t>
  </si>
  <si>
    <t>215-22-03-001-001-000</t>
  </si>
  <si>
    <t>Combustible</t>
  </si>
  <si>
    <t>215-22-03-001-002-000</t>
  </si>
  <si>
    <t>Lubricantes</t>
  </si>
  <si>
    <t>215-22-03-002-000-000</t>
  </si>
  <si>
    <t>215-22-03-002-001-000</t>
  </si>
  <si>
    <t>215-22-03-002-002-000</t>
  </si>
  <si>
    <t>215-22-03-003-000-000</t>
  </si>
  <si>
    <t>Para Calefacción</t>
  </si>
  <si>
    <t>215-22-03-999-000-000</t>
  </si>
  <si>
    <t>Para Otros</t>
  </si>
  <si>
    <t>215-22-04-000-000-000</t>
  </si>
  <si>
    <t>Materiales de Uso o Consumo</t>
  </si>
  <si>
    <t>215-22-04-001-000-000</t>
  </si>
  <si>
    <t>215-22-04-002-000-000</t>
  </si>
  <si>
    <t>215-22-04-003-000-000</t>
  </si>
  <si>
    <t>Productos Químicos</t>
  </si>
  <si>
    <t>215-22-04-004-000-000</t>
  </si>
  <si>
    <t>Productos Farmacéuticos</t>
  </si>
  <si>
    <t>215-22-04-005-000-000</t>
  </si>
  <si>
    <t>Materiales y Útiles Quirúrgicos</t>
  </si>
  <si>
    <t>215-22-04-006-000-000</t>
  </si>
  <si>
    <t>Fertilizantes, Insecticidas, Fungicidas y Otros</t>
  </si>
  <si>
    <t>215-22-04-007-000-000</t>
  </si>
  <si>
    <t>215-22-04-008-000-000</t>
  </si>
  <si>
    <t>Menaje para Oficina, Casino y Otros</t>
  </si>
  <si>
    <t>215-22-04-009-000-000</t>
  </si>
  <si>
    <t>215-22-04-010-000-000</t>
  </si>
  <si>
    <t>215-22-04-011-000-000</t>
  </si>
  <si>
    <t>Repuestos y Accesorios para Mantenimiento y Reparaciones de Vehículos</t>
  </si>
  <si>
    <t>215-22-04-012-000-000</t>
  </si>
  <si>
    <t>215-22-04-013-000-000</t>
  </si>
  <si>
    <t>Equipos menores</t>
  </si>
  <si>
    <t>215-22-04-014-000-000</t>
  </si>
  <si>
    <t>Productos elaborados de cuero, caucho y plásticos</t>
  </si>
  <si>
    <t>215-22-04-015-000-000</t>
  </si>
  <si>
    <t>Productos Agropecuarios y Forestales</t>
  </si>
  <si>
    <t>215-22-04-999-000-000</t>
  </si>
  <si>
    <t>215-22-05-000-000-000</t>
  </si>
  <si>
    <t>Servicios Básicos</t>
  </si>
  <si>
    <t>215-22-05-001-000-000</t>
  </si>
  <si>
    <t>215-22-05-002-000-000</t>
  </si>
  <si>
    <t>215-22-05-003-000-000</t>
  </si>
  <si>
    <t>Gas</t>
  </si>
  <si>
    <t>215-22-05-004-000-000</t>
  </si>
  <si>
    <t>215-22-05-005-000-000</t>
  </si>
  <si>
    <t>215-22-05-006-000-000</t>
  </si>
  <si>
    <t>215-22-05-007-000-000</t>
  </si>
  <si>
    <t>215-22-05-008-000-000</t>
  </si>
  <si>
    <t>Enlaces de Telecomunicaciones</t>
  </si>
  <si>
    <t>215-22-05-999-000-000</t>
  </si>
  <si>
    <t>215-22-06-000-000-000</t>
  </si>
  <si>
    <t>Mantenimiento y Reparaciones</t>
  </si>
  <si>
    <t>215-22-06-001-000-000</t>
  </si>
  <si>
    <t>Mantenimiento y Reparación de Edificaciones</t>
  </si>
  <si>
    <t>215-22-06-002-000-000</t>
  </si>
  <si>
    <t>Mantenimiento y Reparación de Vehículos</t>
  </si>
  <si>
    <t>215-22-06-003-000-000</t>
  </si>
  <si>
    <t>Mantenimiento y Reparación Mobiliarios y Otros</t>
  </si>
  <si>
    <t>215-22-06-004-000-000</t>
  </si>
  <si>
    <t>Mantenimiento y Reparación de Máquinas y Equipos de Oficina</t>
  </si>
  <si>
    <t>215-22-06-005-000-000</t>
  </si>
  <si>
    <t>Mantenimiento y Repar. Maquinas y Equipos Productivos</t>
  </si>
  <si>
    <t>215-22-06-006-000-000</t>
  </si>
  <si>
    <t>Mantenimiento y Reparación de Otras Maquinarias y Equipos</t>
  </si>
  <si>
    <t>215-22-06-007-000-000</t>
  </si>
  <si>
    <t>Mantenimiento y Reparación de Equipos Informáticos</t>
  </si>
  <si>
    <t>215-22-06-999-000-000</t>
  </si>
  <si>
    <t>215-22-07-000-000-000</t>
  </si>
  <si>
    <t>Publicidad y Difusión</t>
  </si>
  <si>
    <t>215-22-07-001-000-000</t>
  </si>
  <si>
    <t>Servicios de Publicidad</t>
  </si>
  <si>
    <t>215-22-07-002-000-000</t>
  </si>
  <si>
    <t>215-22-07-999-000-000</t>
  </si>
  <si>
    <t>215-22-08-000-000-000</t>
  </si>
  <si>
    <t>Servicios Generales</t>
  </si>
  <si>
    <t>215-22-08-001-000-000</t>
  </si>
  <si>
    <t>215-22-08-002-000-000</t>
  </si>
  <si>
    <t>215-22-08-003-000-000</t>
  </si>
  <si>
    <t>215-22-08-004-000-000</t>
  </si>
  <si>
    <t>215-22-08-005-000-000</t>
  </si>
  <si>
    <t>Servicios de Mantención de Semáforos</t>
  </si>
  <si>
    <t>215-22-08-006-000-000</t>
  </si>
  <si>
    <t>Servicios de Mantención de Señalizaciones de Tránsito</t>
  </si>
  <si>
    <t>215-22-08-007-000-000</t>
  </si>
  <si>
    <t>215-22-08-009-000-000</t>
  </si>
  <si>
    <t>Servicio de Pago y Cobranza</t>
  </si>
  <si>
    <t>215-22-08-010-000-000</t>
  </si>
  <si>
    <t>Servicios de Suscripciones y Similares</t>
  </si>
  <si>
    <t>215-22-08-011-000-000</t>
  </si>
  <si>
    <t>Servicio de Producción y Desarrollo de Eventos</t>
  </si>
  <si>
    <t>215-22-08-999-000-000</t>
  </si>
  <si>
    <t>215-22-09-000-000-000</t>
  </si>
  <si>
    <t>Arriendos</t>
  </si>
  <si>
    <t>215-22-09-001-000-000</t>
  </si>
  <si>
    <t>Arriendo de Terrenos</t>
  </si>
  <si>
    <t>215-22-09-002-000-000</t>
  </si>
  <si>
    <t>Arriendo de Edificios</t>
  </si>
  <si>
    <t>215-22-09-003-000-000</t>
  </si>
  <si>
    <t>Arriendo de Vehículos</t>
  </si>
  <si>
    <t>215-22-09-004-000-000</t>
  </si>
  <si>
    <t>Arriendo de Mobiliario y Otros</t>
  </si>
  <si>
    <t>215-22-09-005-000-000</t>
  </si>
  <si>
    <t>215-22-09-006-000-000</t>
  </si>
  <si>
    <t>Arriendo de Equipos Informáticos</t>
  </si>
  <si>
    <t>215-22-09-999-000-000</t>
  </si>
  <si>
    <t>215-22-10-000-000-000</t>
  </si>
  <si>
    <t>Servicios Financieros y de Seguros</t>
  </si>
  <si>
    <t>215-22-10-002-000-000</t>
  </si>
  <si>
    <t>Primas y Gastos de Seguros</t>
  </si>
  <si>
    <t>215-22-11-000-000-000</t>
  </si>
  <si>
    <t>Servicios Técnicos y Profesionales</t>
  </si>
  <si>
    <t>215-22-11-001-000-000</t>
  </si>
  <si>
    <t>Estudios e Investigaciones</t>
  </si>
  <si>
    <t>215-22-11-002-000-000</t>
  </si>
  <si>
    <t>215-22-11-002-001-000</t>
  </si>
  <si>
    <t>Capacitación Funcionarios</t>
  </si>
  <si>
    <t>215-22-11-002-002-000</t>
  </si>
  <si>
    <t>Capacitación Concejales</t>
  </si>
  <si>
    <t>215-22-11-003-000-000</t>
  </si>
  <si>
    <t>Servicios Informáticos</t>
  </si>
  <si>
    <t>215-22-11-999-000-000</t>
  </si>
  <si>
    <t>215-22-12-000-000-000</t>
  </si>
  <si>
    <t>Otros Gastos en Bienes y Servicios de Consumo</t>
  </si>
  <si>
    <t>215-22-12-002-000-000</t>
  </si>
  <si>
    <t>215-22-12-003-000-000</t>
  </si>
  <si>
    <t>Gastos de Representación, Protocolo y Ceremonial</t>
  </si>
  <si>
    <t>215-22-12-004-000-000</t>
  </si>
  <si>
    <t>Intereses, Multas y Recargos</t>
  </si>
  <si>
    <t>215-22-12-005-000-000</t>
  </si>
  <si>
    <t>Derechos y Tasas</t>
  </si>
  <si>
    <t>215-22-12-999-000-000</t>
  </si>
  <si>
    <t>215-23-00-000-000-000</t>
  </si>
  <si>
    <t>C x P Prestaciones de Seguridad Social</t>
  </si>
  <si>
    <t>215-23-01-000-000-000</t>
  </si>
  <si>
    <t>Prestaciones Previsionales</t>
  </si>
  <si>
    <t>215-23-01-004-000-000</t>
  </si>
  <si>
    <t>Desahucios e Indemnizaciones</t>
  </si>
  <si>
    <t>215-24-00-000-000-000</t>
  </si>
  <si>
    <t>TRANSFERENCIAS CORRIENTES</t>
  </si>
  <si>
    <t>215-24-01-000-000-000</t>
  </si>
  <si>
    <t>Al Sector Privado</t>
  </si>
  <si>
    <t>215-24-01-001-000-000</t>
  </si>
  <si>
    <t>Fondos de Emergencia</t>
  </si>
  <si>
    <t>215-24-01-004-000-000</t>
  </si>
  <si>
    <t>Organizaciones Comunitarias</t>
  </si>
  <si>
    <t>215-24-01-005-000-000</t>
  </si>
  <si>
    <t>Otras Personas Jurídicas Privadas</t>
  </si>
  <si>
    <t>215-24-01-006-000-000</t>
  </si>
  <si>
    <t>Voluntariado</t>
  </si>
  <si>
    <t>215-24-01-007-000-000</t>
  </si>
  <si>
    <t>215-24-01-008-000-000</t>
  </si>
  <si>
    <t>215-24-01-999-000-000</t>
  </si>
  <si>
    <t>Otras Transferencias al Sector Privado</t>
  </si>
  <si>
    <t>215-24-03-000-000-000</t>
  </si>
  <si>
    <t>A Otras Entidades Públicas</t>
  </si>
  <si>
    <t>215-24-03-002-000-000</t>
  </si>
  <si>
    <t>A Los Servicios De Salud</t>
  </si>
  <si>
    <t>215-24-03-002-001-000</t>
  </si>
  <si>
    <t>Multa Ley De Alcohol</t>
  </si>
  <si>
    <t>215-24-03-080-000-000</t>
  </si>
  <si>
    <t>A las Asociaciones</t>
  </si>
  <si>
    <t>215-24-03-080-001-000</t>
  </si>
  <si>
    <t>A la Asociación Chilena de Municipalidades</t>
  </si>
  <si>
    <t>215-24-03-080-002-000</t>
  </si>
  <si>
    <t>A Otras Asociaciones</t>
  </si>
  <si>
    <t>215-24-03-090-000-000</t>
  </si>
  <si>
    <t>Al Fondo Común Municipal – Permisos de Circulación</t>
  </si>
  <si>
    <t>215-24-03-090-001-000</t>
  </si>
  <si>
    <t>215-24-03-090-002-000</t>
  </si>
  <si>
    <t>Aporte Otros Años</t>
  </si>
  <si>
    <t>215-24-03-090-003-000</t>
  </si>
  <si>
    <t>Interes y Reajustes Pagados</t>
  </si>
  <si>
    <t>215-24-03-099-000-000</t>
  </si>
  <si>
    <t>215-24-03-100-000-000</t>
  </si>
  <si>
    <t>A Otras Municipalidades</t>
  </si>
  <si>
    <t>215-24-03-101-000-000</t>
  </si>
  <si>
    <t>A Servicios Incorporados a su Gestión</t>
  </si>
  <si>
    <t>215-24-03-101-001-000</t>
  </si>
  <si>
    <t>A Educación</t>
  </si>
  <si>
    <t>215-24-03-101-002-000</t>
  </si>
  <si>
    <t>A Salud</t>
  </si>
  <si>
    <t>215-26-00-000-000-000</t>
  </si>
  <si>
    <t>OTROS GASTOS CORREINTES</t>
  </si>
  <si>
    <t>215-26-01-000-000-000</t>
  </si>
  <si>
    <t>Devoluciones</t>
  </si>
  <si>
    <t>215-26-01-001-000-000</t>
  </si>
  <si>
    <t>215-26-04-000-000-000</t>
  </si>
  <si>
    <t>Aplicación de Fondos de Terceros</t>
  </si>
  <si>
    <t>215-26-04-001-000-000</t>
  </si>
  <si>
    <t>Arancel al Registro de Multas de Transito No Pagadas</t>
  </si>
  <si>
    <t>215-29-00-000-000-000</t>
  </si>
  <si>
    <t>C x P Adquisición de Activos no Financieros</t>
  </si>
  <si>
    <t>215-29-01-000-000-000</t>
  </si>
  <si>
    <t>Terrenos</t>
  </si>
  <si>
    <t>215-29-02-000-000-000</t>
  </si>
  <si>
    <t>Edificios</t>
  </si>
  <si>
    <t>215-29-03-000-000-000</t>
  </si>
  <si>
    <t>Vehículos</t>
  </si>
  <si>
    <t>215-29-04-000-000-000</t>
  </si>
  <si>
    <t>Mobiliario y Otros</t>
  </si>
  <si>
    <t>215-29-05-000-000-000</t>
  </si>
  <si>
    <t>Máquinas y Equipos</t>
  </si>
  <si>
    <t>215-29-05-001-000-000</t>
  </si>
  <si>
    <t>Máquinas y Equipos de Oficina</t>
  </si>
  <si>
    <t>215-29-05-002-000-000</t>
  </si>
  <si>
    <t>Maquinaria y Equipos para la Producción</t>
  </si>
  <si>
    <t>215-29-05-999-000-000</t>
  </si>
  <si>
    <t>215-29-06-000-000-000</t>
  </si>
  <si>
    <t>Equipos Informáticos</t>
  </si>
  <si>
    <t>215-29-06-001-000-000</t>
  </si>
  <si>
    <t>Equipos Computacionales y Periféricos</t>
  </si>
  <si>
    <t>215-29-06-002-000-000</t>
  </si>
  <si>
    <t>Equipos de Comunicaciones para Redes Informáticas</t>
  </si>
  <si>
    <t>215-29-07-000-000-000</t>
  </si>
  <si>
    <t>Programas Informáticos</t>
  </si>
  <si>
    <t>215-29-07-001-000-000</t>
  </si>
  <si>
    <t>Programas Computacionales</t>
  </si>
  <si>
    <t>215-29-07-002-000-000</t>
  </si>
  <si>
    <t>Sistema de Información</t>
  </si>
  <si>
    <t>215-29-99-000-000-000</t>
  </si>
  <si>
    <t>Otros Activos no Financieros</t>
  </si>
  <si>
    <t>215-31-00-000-000-000</t>
  </si>
  <si>
    <t>C x P Iniciativas de Inversión</t>
  </si>
  <si>
    <t>215-31-01-000-000-000</t>
  </si>
  <si>
    <t>Estudios Básicos</t>
  </si>
  <si>
    <t>215-31-01-001-000-000</t>
  </si>
  <si>
    <t>Gastos Administrativos</t>
  </si>
  <si>
    <t>215-31-01-002-000-000</t>
  </si>
  <si>
    <t>Consultorías</t>
  </si>
  <si>
    <t>215-31-01-002-001-000</t>
  </si>
  <si>
    <t>Diseño, Estudio Mecanica Suelo Pavimentación Participativo varias calles de Renaico</t>
  </si>
  <si>
    <t>215-31-01-003-000-000</t>
  </si>
  <si>
    <t>Creditos a Proveedores</t>
  </si>
  <si>
    <t>215-31-02-000-000-000</t>
  </si>
  <si>
    <t>Proyectos</t>
  </si>
  <si>
    <t>215-31-02-001-000-000</t>
  </si>
  <si>
    <t>215-31-02-002-000-000</t>
  </si>
  <si>
    <t>215-31-02-003-000-000</t>
  </si>
  <si>
    <t>215-31-02-004-000-000</t>
  </si>
  <si>
    <t>215-31-02-005-000-000</t>
  </si>
  <si>
    <t>Equipamiento</t>
  </si>
  <si>
    <t>215-31-02-006-000-000</t>
  </si>
  <si>
    <t>Equipos</t>
  </si>
  <si>
    <t>215-31-02-007-000-000</t>
  </si>
  <si>
    <t>215-31-02-999-000-000</t>
  </si>
  <si>
    <t>Otros Gastos</t>
  </si>
  <si>
    <t>215-31-02-999-001-000</t>
  </si>
  <si>
    <t>Aporte a Proyectos PMU</t>
  </si>
  <si>
    <t>215-31-03-000-000-000</t>
  </si>
  <si>
    <t>Programas de Inversión</t>
  </si>
  <si>
    <t>215-31-03-001-000-000</t>
  </si>
  <si>
    <t>215-31-03-002-000-000</t>
  </si>
  <si>
    <t>215-31-03-003-000-000</t>
  </si>
  <si>
    <t>Contratación del Programa</t>
  </si>
  <si>
    <t>215-32-00-000-000-000</t>
  </si>
  <si>
    <t>C x P Préstamos</t>
  </si>
  <si>
    <t>215-33-00-000-000-000</t>
  </si>
  <si>
    <t>C x P Transferencias de Capital</t>
  </si>
  <si>
    <t>215-33-01-000-000-000</t>
  </si>
  <si>
    <t>215-33-03-000-000-000</t>
  </si>
  <si>
    <t>215-33-03-001-000-000</t>
  </si>
  <si>
    <t>A los Servicios Regionales de Vivienda y Urbanización</t>
  </si>
  <si>
    <t>215-33-03-001-001-000</t>
  </si>
  <si>
    <t>Programa Pavimentos Participativos</t>
  </si>
  <si>
    <t>215-33-03-001-002-000</t>
  </si>
  <si>
    <t>Programa Mejoramiento Condominios Sociales</t>
  </si>
  <si>
    <t>215-33-03-001-003-000</t>
  </si>
  <si>
    <t>Programa Rehabilitación de Espacios Públicos</t>
  </si>
  <si>
    <t>215-33-03-001-004-000</t>
  </si>
  <si>
    <t>Proyectos Urbanos</t>
  </si>
  <si>
    <t>215-33-03-099-000-000</t>
  </si>
  <si>
    <t>215-34-00-000-000-000</t>
  </si>
  <si>
    <t>C x P Servicio de La Deuda</t>
  </si>
  <si>
    <t>215-34-01-000-000-000</t>
  </si>
  <si>
    <t>Amortización Deuda Interna</t>
  </si>
  <si>
    <t>215-34-01-003-000-000</t>
  </si>
  <si>
    <t>Credito a Proveedores</t>
  </si>
  <si>
    <t>215-34-01-003-001-000</t>
  </si>
  <si>
    <t>Leasing Retroexcavadora</t>
  </si>
  <si>
    <t>215-34-07-000-000-000</t>
  </si>
  <si>
    <t>Deuda Flotante</t>
  </si>
  <si>
    <t>TOTALES</t>
  </si>
  <si>
    <t>215-21-01-001-002-001</t>
  </si>
  <si>
    <t>Asignación de Experiencia, Art. 48 Ley N°19.07</t>
  </si>
  <si>
    <t>215-21-01-001-004-004</t>
  </si>
  <si>
    <t>Complemento de Zona</t>
  </si>
  <si>
    <t>215-21-01-001-009-002</t>
  </si>
  <si>
    <t>Unidad de Mejoramiento Profesional, Art. 54 y sgte.</t>
  </si>
  <si>
    <t>215-21-01-001-009-003</t>
  </si>
  <si>
    <t>Bonificación Proporcional, Art. 8 Ley N° 19.410</t>
  </si>
  <si>
    <t>215-21-01-001-009-004</t>
  </si>
  <si>
    <t>Bonificación Especial Profesores Encargados de E</t>
  </si>
  <si>
    <t>215-21-01-001-014-005</t>
  </si>
  <si>
    <t>Bonificación Art. 3, Ley N° 19.200</t>
  </si>
  <si>
    <t>215-21-01-001-014-007</t>
  </si>
  <si>
    <t>Remuneración Adicional, Art. 3° transitorio, Ley</t>
  </si>
  <si>
    <t>215-21-01-001-014-999</t>
  </si>
  <si>
    <t>Otras Asignaciones Compensatorias</t>
  </si>
  <si>
    <t>215-21-01-001-019-002</t>
  </si>
  <si>
    <t>Asignación de Responsabilidad Directiva</t>
  </si>
  <si>
    <t>215-21-01-001-019-003</t>
  </si>
  <si>
    <t>Asignación de Responsabilidad Técnico Pedagógica</t>
  </si>
  <si>
    <t>215-21-01-001-028-001</t>
  </si>
  <si>
    <t>Asignación por desempeño en condiciones difíciles</t>
  </si>
  <si>
    <t>215-21-01-001-031-001</t>
  </si>
  <si>
    <t>Asignación de Perfeccionamiento, Art. 49, Ley N°</t>
  </si>
  <si>
    <t>215-21-01-001-999</t>
  </si>
  <si>
    <t xml:space="preserve">Otras Asignaciones  </t>
  </si>
  <si>
    <t>215-21-01-003-003-003</t>
  </si>
  <si>
    <t>Asignación Especial de Incentivo Profesional, Art.</t>
  </si>
  <si>
    <t>215-21-02-001-002-001</t>
  </si>
  <si>
    <t>215-21-02-001-004-003</t>
  </si>
  <si>
    <t>215-21-02-001-009-002</t>
  </si>
  <si>
    <t>215-21-02-001-009-003</t>
  </si>
  <si>
    <t>215-21-02-001-013-005</t>
  </si>
  <si>
    <t>215-21-02-001-028-001</t>
  </si>
  <si>
    <t>215-21-02-001-030-001</t>
  </si>
  <si>
    <t>215-21-03-999-001</t>
  </si>
  <si>
    <t>Asignación Art. 1 Ley N° 19.464</t>
  </si>
  <si>
    <t>Asignación de Experiencia</t>
  </si>
  <si>
    <t>215-21-01-001-004-002</t>
  </si>
  <si>
    <t>Asignación de zona Art. 26 Ley N° 19378</t>
  </si>
  <si>
    <t>215-21-01-001-009-007</t>
  </si>
  <si>
    <t>Asignación Especial Transitoria</t>
  </si>
  <si>
    <t>215-21-01-001-011-001</t>
  </si>
  <si>
    <t>Asignación Responsabilidad Directiva</t>
  </si>
  <si>
    <t>215-21-01-001-028-002</t>
  </si>
  <si>
    <t>Asignación por desempeño difícil, Art. 28,Ley 1</t>
  </si>
  <si>
    <t>215-21-01-001-044-001</t>
  </si>
  <si>
    <t>Asignación A.P.S. Art. 23 y 25 Ley 19378</t>
  </si>
  <si>
    <t>Otras Asignaciones suplementarias</t>
  </si>
  <si>
    <t>215-21-01-003-003-005</t>
  </si>
  <si>
    <t>Asignación por mérito Art. 30 Ley N° 193</t>
  </si>
  <si>
    <t>215-21-02-001-004-002</t>
  </si>
  <si>
    <t>Asignación de Zona, Art. 26 Ley 19378</t>
  </si>
  <si>
    <t>215-21-02-001-009-007</t>
  </si>
  <si>
    <t>215-21-02-001-011-001</t>
  </si>
  <si>
    <t>Asignación Movilización Art. 47 Letra</t>
  </si>
  <si>
    <t>215-21-02-001-027-002</t>
  </si>
  <si>
    <t>215-21-02-001-042-001</t>
  </si>
  <si>
    <t>215-21-02-001-013-999</t>
  </si>
  <si>
    <t>215-21-01-003-002-002</t>
  </si>
  <si>
    <t>Asignación variable por desempeño</t>
  </si>
  <si>
    <t>215-21-01-003-002-003</t>
  </si>
  <si>
    <t>Asignación de desarrollo y estímulo</t>
  </si>
  <si>
    <t>215-21-02-003-002-002</t>
  </si>
  <si>
    <t>215-21-02-003-002-003</t>
  </si>
  <si>
    <t>215-21-02-001-018-001</t>
  </si>
  <si>
    <t>218-21-03-005</t>
  </si>
  <si>
    <t>Suplentecias y reemplasos</t>
  </si>
  <si>
    <t>215-21-02-001-999</t>
  </si>
  <si>
    <t>Otras Asignaciones</t>
  </si>
  <si>
    <t>215-21-04-003-002-000</t>
  </si>
  <si>
    <t>Gastos por comisiones y Representaciones del Municipio</t>
  </si>
  <si>
    <t>215-21-04-003-003-000</t>
  </si>
  <si>
    <t>Asignación por Desempeño en Condiciones dificiles</t>
  </si>
  <si>
    <t>Asignación por desempeño en condiciones dificiles</t>
  </si>
  <si>
    <t>215-21-03-004-001</t>
  </si>
  <si>
    <t>Sueldos</t>
  </si>
  <si>
    <t>215-21-03-004-002</t>
  </si>
  <si>
    <t>215-21-03-004-003</t>
  </si>
  <si>
    <t>215-21-01-001-009-001</t>
  </si>
  <si>
    <t>Monto Fijo complementario Art. 3 Ley N° 19.278</t>
  </si>
  <si>
    <t>215-21-01-003-001-002</t>
  </si>
  <si>
    <t>Bonificacion de Excelencia</t>
  </si>
  <si>
    <t>Asignacion variable Desempeño colectivo</t>
  </si>
  <si>
    <t>215-21-02-003-001-002</t>
  </si>
  <si>
    <t>Bonificacion Excelencia</t>
  </si>
  <si>
    <t>215-21-03-004-004</t>
  </si>
  <si>
    <t>215-21-03-999-999</t>
  </si>
  <si>
    <t>215-21-01-001-031-002</t>
  </si>
  <si>
    <t>Asignancion por Titulo Art. 42 ley 19.</t>
  </si>
  <si>
    <t>215-21-02-001-030-002</t>
  </si>
  <si>
    <t>Asignación Post Titulo Art. 42 ley 19.</t>
  </si>
  <si>
    <t>215-24-03-092-001-000</t>
  </si>
  <si>
    <t>Art.14N° 6 Ley 19.695</t>
  </si>
  <si>
    <t>215-21-01-005-003-002</t>
  </si>
  <si>
    <t>BONO DOCENTE</t>
  </si>
  <si>
    <t>215-21-02-001-018-002</t>
  </si>
  <si>
    <t>asig. De responsabilidad tecnico ped</t>
  </si>
  <si>
    <t>Aporte al Empleador</t>
  </si>
  <si>
    <t>215-21-02-001-009-001</t>
  </si>
  <si>
    <t>215-21-02-001-042</t>
  </si>
  <si>
    <t>Asignacion de atencion primaria Municipal</t>
  </si>
  <si>
    <t>215-21-04-003-001-000</t>
  </si>
  <si>
    <t>.</t>
  </si>
  <si>
    <t>215-21-01-001-019-001</t>
  </si>
  <si>
    <t>Asignacion de Responsabilidad Judicial, Ley n° 2</t>
  </si>
  <si>
    <t>215-21-02-001-009-999</t>
  </si>
  <si>
    <t>Otras Asignaciones especiales</t>
  </si>
  <si>
    <t>Asignacion de Responsabilidad Directiva</t>
  </si>
  <si>
    <t>215-26-02-000-000-000</t>
  </si>
  <si>
    <t>Compensacion por daños a terceros y/o a la propiedad</t>
  </si>
  <si>
    <t>215-21-02-003-003-004</t>
  </si>
  <si>
    <t>Asig. De Merito 19378</t>
  </si>
  <si>
    <t>215-21-01-001-022</t>
  </si>
  <si>
    <t>Componente Base Asig. De Desempeño</t>
  </si>
  <si>
    <t>215-21-02-001-021</t>
  </si>
  <si>
    <t>215-21-01-003-003-004</t>
  </si>
  <si>
    <t>Asig. Variable por Desempeño Indiv.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</si>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</sst>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3" fontId="2" fillId="3" borderId="1" xfId="0" applyNumberFormat="1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vertical="top" wrapText="1"/>
    </xf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3" fillId="4" borderId="1" xfId="0" applyNumberFormat="1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vertical="top" wrapText="1"/>
    </xf>
    <xf numFmtId="3" fontId="2" fillId="6" borderId="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top" wrapText="1"/>
    </xf>
    <xf numFmtId="3" fontId="2" fillId="4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3" fontId="2" fillId="6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2" fillId="6" borderId="1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6" fillId="5" borderId="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3" fontId="7" fillId="6" borderId="1" xfId="0" applyNumberFormat="1" applyFont="1" applyFill="1" applyBorder="1"/>
    <xf numFmtId="3" fontId="7" fillId="3" borderId="1" xfId="0" applyNumberFormat="1" applyFont="1" applyFill="1" applyBorder="1"/>
    <xf numFmtId="3" fontId="6" fillId="5" borderId="1" xfId="0" applyNumberFormat="1" applyFont="1" applyFill="1" applyBorder="1"/>
    <xf numFmtId="0" fontId="7" fillId="0" borderId="0" xfId="0" applyFont="1"/>
    <xf numFmtId="3" fontId="7" fillId="4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7" fillId="4" borderId="3" xfId="0" applyFont="1" applyFill="1" applyBorder="1" applyAlignment="1">
      <alignment horizontal="center"/>
    </xf>
    <xf numFmtId="3" fontId="7" fillId="4" borderId="1" xfId="0" applyNumberFormat="1" applyFont="1" applyFill="1" applyBorder="1"/>
    <xf numFmtId="3" fontId="6" fillId="5" borderId="1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3" fillId="5" borderId="2" xfId="0" applyNumberFormat="1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3" fontId="0" fillId="0" borderId="0" xfId="0" applyNumberForma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/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right" vertical="center" wrapText="1"/>
    </xf>
    <xf numFmtId="0" fontId="0" fillId="7" borderId="0" xfId="0" applyFill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74"/>
  <sheetViews>
    <sheetView zoomScale="120" zoomScaleNormal="150" workbookViewId="0">
      <pane xSplit="2" ySplit="4" topLeftCell="I256" activePane="bottomRight" state="frozen"/>
      <selection pane="topRight" activeCell="C1" sqref="C1"/>
      <selection pane="bottomLeft" activeCell="A3" sqref="A3"/>
      <selection pane="bottomRight" activeCell="L282" sqref="L282:L288"/>
    </sheetView>
  </sheetViews>
  <sheetFormatPr baseColWidth="10" defaultRowHeight="12.75" x14ac:dyDescent="0.2"/>
  <cols>
    <col min="1" max="1" width="21.7109375" customWidth="1"/>
    <col min="2" max="2" width="38.7109375" customWidth="1"/>
    <col min="3" max="3" width="10.42578125" customWidth="1"/>
    <col min="4" max="4" width="11.85546875" customWidth="1"/>
    <col min="6" max="7" width="11.7109375" bestFit="1" customWidth="1"/>
    <col min="8" max="8" width="12.140625" customWidth="1"/>
    <col min="9" max="9" width="14" style="36" customWidth="1"/>
    <col min="10" max="10" width="11.85546875" style="36" customWidth="1"/>
    <col min="12" max="12" width="12.140625" style="36" customWidth="1"/>
    <col min="13" max="13" width="12.140625" style="45" bestFit="1" customWidth="1"/>
    <col min="14" max="14" width="11.140625" style="42" bestFit="1" customWidth="1"/>
    <col min="16" max="16" width="12.7109375" bestFit="1" customWidth="1"/>
  </cols>
  <sheetData>
    <row r="2" spans="1:14" x14ac:dyDescent="0.2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4" spans="1:14" x14ac:dyDescent="0.2">
      <c r="A4" s="50" t="s">
        <v>0</v>
      </c>
      <c r="B4" s="54" t="s">
        <v>69</v>
      </c>
      <c r="C4" s="55" t="s">
        <v>70</v>
      </c>
      <c r="D4" s="55" t="s">
        <v>71</v>
      </c>
      <c r="E4" s="37" t="s">
        <v>72</v>
      </c>
      <c r="F4" s="37" t="s">
        <v>73</v>
      </c>
      <c r="G4" s="37" t="s">
        <v>74</v>
      </c>
      <c r="H4" s="37" t="s">
        <v>75</v>
      </c>
      <c r="I4" s="37" t="s">
        <v>76</v>
      </c>
      <c r="J4" s="37" t="s">
        <v>77</v>
      </c>
      <c r="K4" s="37" t="s">
        <v>78</v>
      </c>
      <c r="L4" s="37" t="s">
        <v>79</v>
      </c>
      <c r="M4" s="37" t="s">
        <v>80</v>
      </c>
      <c r="N4" s="37" t="s">
        <v>81</v>
      </c>
    </row>
    <row r="5" spans="1:14" s="8" customFormat="1" x14ac:dyDescent="0.2">
      <c r="A5" s="4" t="s">
        <v>84</v>
      </c>
      <c r="B5" s="5" t="s">
        <v>85</v>
      </c>
      <c r="C5" s="7">
        <f t="shared" ref="C5:N5" si="0">SUM(C6:C48)</f>
        <v>26341318</v>
      </c>
      <c r="D5" s="7">
        <f t="shared" si="0"/>
        <v>26131910</v>
      </c>
      <c r="E5" s="7">
        <f t="shared" si="0"/>
        <v>26457814</v>
      </c>
      <c r="F5" s="7">
        <f t="shared" si="0"/>
        <v>30252264</v>
      </c>
      <c r="G5" s="7">
        <f t="shared" si="0"/>
        <v>38778982</v>
      </c>
      <c r="H5" s="7">
        <f>SUM(H6:H48)</f>
        <v>27042227</v>
      </c>
      <c r="I5" s="7">
        <f t="shared" si="0"/>
        <v>10955071</v>
      </c>
      <c r="J5" s="7">
        <f t="shared" si="0"/>
        <v>53659692</v>
      </c>
      <c r="K5" s="7">
        <f t="shared" si="0"/>
        <v>27816153</v>
      </c>
      <c r="L5" s="7">
        <f t="shared" si="0"/>
        <v>36373687</v>
      </c>
      <c r="M5" s="7">
        <f t="shared" si="0"/>
        <v>29965475</v>
      </c>
      <c r="N5" s="7">
        <f t="shared" si="0"/>
        <v>52044676</v>
      </c>
    </row>
    <row r="6" spans="1:14" x14ac:dyDescent="0.2">
      <c r="A6" s="1" t="s">
        <v>90</v>
      </c>
      <c r="B6" s="2" t="s">
        <v>3</v>
      </c>
      <c r="C6" s="18">
        <v>7093311</v>
      </c>
      <c r="D6" s="26">
        <v>7396437</v>
      </c>
      <c r="E6" s="31">
        <v>7224946</v>
      </c>
      <c r="F6" s="33">
        <v>7224946</v>
      </c>
      <c r="G6" s="31">
        <v>7332628</v>
      </c>
      <c r="H6" s="26">
        <v>7332628</v>
      </c>
      <c r="I6" s="31"/>
      <c r="J6" s="33">
        <v>14665256</v>
      </c>
      <c r="K6" s="31">
        <v>7171740</v>
      </c>
      <c r="L6" s="33">
        <v>7112992</v>
      </c>
      <c r="M6" s="43">
        <v>7528848</v>
      </c>
      <c r="N6" s="39">
        <v>10552528</v>
      </c>
    </row>
    <row r="7" spans="1:14" ht="25.5" x14ac:dyDescent="0.2">
      <c r="A7" s="1" t="s">
        <v>4</v>
      </c>
      <c r="B7" s="2" t="s">
        <v>5</v>
      </c>
      <c r="C7" s="18">
        <v>629796</v>
      </c>
      <c r="D7" s="26">
        <v>662669</v>
      </c>
      <c r="E7" s="31">
        <v>662669</v>
      </c>
      <c r="F7" s="33">
        <v>668114</v>
      </c>
      <c r="G7" s="31">
        <v>668114</v>
      </c>
      <c r="H7" s="26">
        <v>680809</v>
      </c>
      <c r="I7" s="31"/>
      <c r="J7" s="33">
        <v>1361618</v>
      </c>
      <c r="K7" s="31">
        <v>708116</v>
      </c>
      <c r="L7" s="33">
        <v>703447</v>
      </c>
      <c r="M7" s="43">
        <v>703447</v>
      </c>
      <c r="N7" s="39">
        <v>746796</v>
      </c>
    </row>
    <row r="8" spans="1:14" x14ac:dyDescent="0.2">
      <c r="A8" s="1" t="s">
        <v>6</v>
      </c>
      <c r="B8" s="2" t="s">
        <v>7</v>
      </c>
      <c r="C8" s="18">
        <v>1489591</v>
      </c>
      <c r="D8" s="26">
        <v>1553247</v>
      </c>
      <c r="E8" s="31">
        <v>1517234</v>
      </c>
      <c r="F8" s="33">
        <v>1517234</v>
      </c>
      <c r="G8" s="31">
        <v>1539848</v>
      </c>
      <c r="H8" s="26">
        <v>1539848</v>
      </c>
      <c r="I8" s="31"/>
      <c r="J8" s="33">
        <v>3079696</v>
      </c>
      <c r="K8" s="31">
        <v>1506066</v>
      </c>
      <c r="L8" s="33">
        <v>1493729</v>
      </c>
      <c r="M8" s="43">
        <v>1581058</v>
      </c>
      <c r="N8" s="39">
        <v>1720528</v>
      </c>
    </row>
    <row r="9" spans="1:14" ht="25.5" x14ac:dyDescent="0.2">
      <c r="A9" s="1" t="s">
        <v>95</v>
      </c>
      <c r="B9" s="2" t="s">
        <v>96</v>
      </c>
      <c r="C9" s="18"/>
      <c r="D9" s="26"/>
      <c r="E9" s="31"/>
      <c r="F9" s="33"/>
      <c r="G9" s="31"/>
      <c r="H9" s="26"/>
      <c r="I9" s="31"/>
      <c r="J9" s="33"/>
      <c r="K9" s="31"/>
      <c r="L9" s="33"/>
      <c r="M9" s="43"/>
      <c r="N9" s="39"/>
    </row>
    <row r="10" spans="1:14" ht="25.5" x14ac:dyDescent="0.2">
      <c r="A10" s="1" t="s">
        <v>8</v>
      </c>
      <c r="B10" s="2" t="s">
        <v>9</v>
      </c>
      <c r="C10" s="18">
        <v>5994605</v>
      </c>
      <c r="D10" s="26">
        <v>6282199</v>
      </c>
      <c r="E10" s="31">
        <v>6213410</v>
      </c>
      <c r="F10" s="33">
        <v>6213410</v>
      </c>
      <c r="G10" s="31">
        <v>6749620</v>
      </c>
      <c r="H10" s="26">
        <v>6749620</v>
      </c>
      <c r="I10" s="31"/>
      <c r="J10" s="33">
        <v>13499240</v>
      </c>
      <c r="K10" s="31">
        <v>6342334</v>
      </c>
      <c r="L10" s="33">
        <v>6194230</v>
      </c>
      <c r="M10" s="43">
        <v>7262371</v>
      </c>
      <c r="N10" s="39">
        <v>7722976</v>
      </c>
    </row>
    <row r="11" spans="1:14" ht="25.5" x14ac:dyDescent="0.2">
      <c r="A11" s="1" t="s">
        <v>99</v>
      </c>
      <c r="B11" s="2" t="s">
        <v>100</v>
      </c>
      <c r="C11" s="18"/>
      <c r="D11" s="26"/>
      <c r="E11" s="31"/>
      <c r="F11" s="33"/>
      <c r="G11" s="31"/>
      <c r="H11" s="26"/>
      <c r="I11" s="31"/>
      <c r="J11" s="33"/>
      <c r="K11" s="31"/>
      <c r="L11" s="33"/>
      <c r="M11" s="43"/>
      <c r="N11" s="39"/>
    </row>
    <row r="12" spans="1:14" x14ac:dyDescent="0.2">
      <c r="A12" s="1" t="s">
        <v>101</v>
      </c>
      <c r="B12" s="2" t="s">
        <v>102</v>
      </c>
      <c r="C12" s="18"/>
      <c r="D12" s="26"/>
      <c r="E12" s="31"/>
      <c r="F12" s="33"/>
      <c r="G12" s="31"/>
      <c r="H12" s="26"/>
      <c r="I12" s="31"/>
      <c r="J12" s="33"/>
      <c r="K12" s="31"/>
      <c r="L12" s="33"/>
      <c r="M12" s="43"/>
      <c r="N12" s="39"/>
    </row>
    <row r="13" spans="1:14" x14ac:dyDescent="0.2">
      <c r="A13" s="1" t="s">
        <v>10</v>
      </c>
      <c r="B13" s="2" t="s">
        <v>11</v>
      </c>
      <c r="C13" s="18">
        <v>1101452</v>
      </c>
      <c r="D13" s="26">
        <v>1129130</v>
      </c>
      <c r="E13" s="31">
        <v>1085790</v>
      </c>
      <c r="F13" s="33">
        <v>1085790</v>
      </c>
      <c r="G13" s="31">
        <v>1085790</v>
      </c>
      <c r="H13" s="26">
        <v>1085790</v>
      </c>
      <c r="I13" s="31"/>
      <c r="J13" s="33">
        <v>2171580</v>
      </c>
      <c r="K13" s="31">
        <v>1085790</v>
      </c>
      <c r="L13" s="33">
        <v>1085790</v>
      </c>
      <c r="M13" s="43">
        <v>1084041</v>
      </c>
      <c r="N13" s="39">
        <v>1150930</v>
      </c>
    </row>
    <row r="14" spans="1:14" ht="12.75" customHeight="1" x14ac:dyDescent="0.2">
      <c r="A14" s="1" t="s">
        <v>103</v>
      </c>
      <c r="B14" s="2" t="s">
        <v>104</v>
      </c>
      <c r="C14" s="18"/>
      <c r="D14" s="26"/>
      <c r="E14" s="31"/>
      <c r="F14" s="33"/>
      <c r="G14" s="31"/>
      <c r="H14" s="26"/>
      <c r="I14" s="31"/>
      <c r="J14" s="33"/>
      <c r="K14" s="31"/>
      <c r="L14" s="33"/>
      <c r="M14" s="43"/>
      <c r="N14" s="39"/>
    </row>
    <row r="15" spans="1:14" ht="12.75" customHeight="1" x14ac:dyDescent="0.2">
      <c r="A15" s="1" t="s">
        <v>12</v>
      </c>
      <c r="B15" s="2" t="s">
        <v>13</v>
      </c>
      <c r="C15" s="18">
        <v>10420</v>
      </c>
      <c r="D15" s="26">
        <v>10420</v>
      </c>
      <c r="E15" s="31">
        <v>10420</v>
      </c>
      <c r="F15" s="33">
        <v>10420</v>
      </c>
      <c r="G15" s="31">
        <v>10420</v>
      </c>
      <c r="H15" s="26">
        <v>10420</v>
      </c>
      <c r="I15" s="31"/>
      <c r="J15" s="33">
        <v>20840</v>
      </c>
      <c r="K15" s="31">
        <v>10420</v>
      </c>
      <c r="L15" s="33">
        <v>10420</v>
      </c>
      <c r="M15" s="43">
        <v>10420</v>
      </c>
      <c r="N15" s="39">
        <v>10420</v>
      </c>
    </row>
    <row r="16" spans="1:14" x14ac:dyDescent="0.2">
      <c r="A16" s="1" t="s">
        <v>105</v>
      </c>
      <c r="B16" s="2" t="s">
        <v>106</v>
      </c>
      <c r="C16" s="18"/>
      <c r="D16" s="26"/>
      <c r="E16" s="31"/>
      <c r="F16" s="33"/>
      <c r="G16" s="31"/>
      <c r="H16" s="26"/>
      <c r="I16" s="31"/>
      <c r="J16" s="33"/>
      <c r="K16" s="31"/>
      <c r="L16" s="33"/>
      <c r="M16" s="43"/>
      <c r="N16" s="39"/>
    </row>
    <row r="17" spans="1:14" x14ac:dyDescent="0.2">
      <c r="A17" s="1" t="s">
        <v>14</v>
      </c>
      <c r="B17" s="2" t="s">
        <v>15</v>
      </c>
      <c r="C17" s="18">
        <v>1504207</v>
      </c>
      <c r="D17" s="26">
        <v>1569379</v>
      </c>
      <c r="E17" s="31">
        <v>1532508</v>
      </c>
      <c r="F17" s="33">
        <v>1532508</v>
      </c>
      <c r="G17" s="31">
        <v>1555660</v>
      </c>
      <c r="H17" s="26">
        <v>1555660</v>
      </c>
      <c r="I17" s="31"/>
      <c r="J17" s="33">
        <v>3111320</v>
      </c>
      <c r="K17" s="31">
        <v>1521067</v>
      </c>
      <c r="L17" s="33">
        <v>1508436</v>
      </c>
      <c r="M17" s="43">
        <v>1597845</v>
      </c>
      <c r="N17" s="39">
        <v>1673660</v>
      </c>
    </row>
    <row r="18" spans="1:14" ht="25.5" x14ac:dyDescent="0.2">
      <c r="A18" s="1" t="s">
        <v>16</v>
      </c>
      <c r="B18" s="2" t="s">
        <v>17</v>
      </c>
      <c r="C18" s="18">
        <v>423156</v>
      </c>
      <c r="D18" s="26">
        <v>443513</v>
      </c>
      <c r="E18" s="31">
        <v>439350</v>
      </c>
      <c r="F18" s="33">
        <v>439350</v>
      </c>
      <c r="G18" s="31">
        <v>479526</v>
      </c>
      <c r="H18" s="26">
        <v>479526</v>
      </c>
      <c r="I18" s="31"/>
      <c r="J18" s="33">
        <v>959052</v>
      </c>
      <c r="K18" s="31">
        <v>449416</v>
      </c>
      <c r="L18" s="33">
        <v>438468</v>
      </c>
      <c r="M18" s="43">
        <v>517470</v>
      </c>
      <c r="N18" s="39">
        <v>550885</v>
      </c>
    </row>
    <row r="19" spans="1:14" x14ac:dyDescent="0.2">
      <c r="A19" s="1" t="s">
        <v>18</v>
      </c>
      <c r="B19" s="2" t="s">
        <v>19</v>
      </c>
      <c r="C19" s="18">
        <v>1070927</v>
      </c>
      <c r="D19" s="26">
        <v>1120418</v>
      </c>
      <c r="E19" s="31">
        <v>1109139</v>
      </c>
      <c r="F19" s="33">
        <v>1109139</v>
      </c>
      <c r="G19" s="31">
        <v>1206661</v>
      </c>
      <c r="H19" s="26">
        <v>1206661</v>
      </c>
      <c r="I19" s="31"/>
      <c r="J19" s="33">
        <v>2413322</v>
      </c>
      <c r="K19" s="31">
        <v>1127649</v>
      </c>
      <c r="L19" s="33">
        <v>1098918</v>
      </c>
      <c r="M19" s="43">
        <v>1306849</v>
      </c>
      <c r="N19" s="39">
        <v>1382435</v>
      </c>
    </row>
    <row r="20" spans="1:14" x14ac:dyDescent="0.2">
      <c r="A20" s="1" t="s">
        <v>107</v>
      </c>
      <c r="B20" s="2" t="s">
        <v>108</v>
      </c>
      <c r="C20" s="18">
        <v>0</v>
      </c>
      <c r="D20" s="26">
        <v>0</v>
      </c>
      <c r="E20" s="31"/>
      <c r="F20" s="33"/>
      <c r="G20" s="31"/>
      <c r="H20" s="26"/>
      <c r="I20" s="31"/>
      <c r="J20" s="33"/>
      <c r="K20" s="31"/>
      <c r="L20" s="33"/>
      <c r="M20" s="43"/>
      <c r="N20" s="39"/>
    </row>
    <row r="21" spans="1:14" x14ac:dyDescent="0.2">
      <c r="A21" s="1" t="s">
        <v>109</v>
      </c>
      <c r="B21" s="2" t="s">
        <v>110</v>
      </c>
      <c r="C21" s="18">
        <v>0</v>
      </c>
      <c r="D21" s="26"/>
      <c r="E21" s="31"/>
      <c r="F21" s="33"/>
      <c r="G21" s="31"/>
      <c r="H21" s="26"/>
      <c r="I21" s="31"/>
      <c r="J21" s="33"/>
      <c r="K21" s="31"/>
      <c r="L21" s="33"/>
      <c r="M21" s="43"/>
      <c r="N21" s="39"/>
    </row>
    <row r="22" spans="1:14" x14ac:dyDescent="0.2">
      <c r="A22" s="1" t="s">
        <v>20</v>
      </c>
      <c r="B22" s="2" t="s">
        <v>21</v>
      </c>
      <c r="C22" s="18">
        <v>1220790</v>
      </c>
      <c r="D22" s="26">
        <v>1239484</v>
      </c>
      <c r="E22" s="31">
        <v>1189198</v>
      </c>
      <c r="F22" s="33">
        <v>1189198</v>
      </c>
      <c r="G22" s="31">
        <v>1189196</v>
      </c>
      <c r="H22" s="26">
        <v>1189196</v>
      </c>
      <c r="I22" s="31"/>
      <c r="J22" s="33">
        <v>2378392</v>
      </c>
      <c r="K22" s="31">
        <v>1183098</v>
      </c>
      <c r="L22" s="33">
        <v>1180881</v>
      </c>
      <c r="M22" s="43">
        <v>1196403</v>
      </c>
      <c r="N22" s="39">
        <v>1260546</v>
      </c>
    </row>
    <row r="23" spans="1:14" x14ac:dyDescent="0.2">
      <c r="A23" s="1" t="s">
        <v>608</v>
      </c>
      <c r="B23" s="2" t="s">
        <v>609</v>
      </c>
      <c r="C23" s="18">
        <v>206705</v>
      </c>
      <c r="D23" s="26">
        <v>206705</v>
      </c>
      <c r="E23" s="31">
        <v>206705</v>
      </c>
      <c r="F23" s="33">
        <v>206705</v>
      </c>
      <c r="G23" s="31">
        <v>303289</v>
      </c>
      <c r="H23" s="26">
        <v>303289</v>
      </c>
      <c r="I23" s="31"/>
      <c r="J23" s="33">
        <v>606578</v>
      </c>
      <c r="K23" s="31">
        <v>303289</v>
      </c>
      <c r="L23" s="33">
        <v>303289</v>
      </c>
      <c r="M23" s="43">
        <v>303289</v>
      </c>
      <c r="N23" s="39">
        <v>321486</v>
      </c>
    </row>
    <row r="24" spans="1:14" x14ac:dyDescent="0.2">
      <c r="A24" s="1" t="s">
        <v>617</v>
      </c>
      <c r="B24" s="2" t="s">
        <v>618</v>
      </c>
      <c r="C24" s="18"/>
      <c r="D24" s="26"/>
      <c r="E24" s="31"/>
      <c r="F24" s="33"/>
      <c r="G24" s="31">
        <v>4652245</v>
      </c>
      <c r="H24" s="26"/>
      <c r="I24" s="31">
        <v>4870901</v>
      </c>
      <c r="J24" s="33"/>
      <c r="K24" s="31"/>
      <c r="L24" s="33">
        <v>4907239</v>
      </c>
      <c r="M24" s="43"/>
      <c r="N24" s="39">
        <v>5202524</v>
      </c>
    </row>
    <row r="25" spans="1:14" x14ac:dyDescent="0.2">
      <c r="A25" s="1" t="s">
        <v>111</v>
      </c>
      <c r="B25" s="2" t="s">
        <v>22</v>
      </c>
      <c r="C25" s="18">
        <v>1467576</v>
      </c>
      <c r="D25" s="26">
        <v>1467576</v>
      </c>
      <c r="E25" s="31">
        <v>1467576</v>
      </c>
      <c r="F25" s="33">
        <v>1467576</v>
      </c>
      <c r="G25" s="31">
        <v>1467576</v>
      </c>
      <c r="H25" s="26">
        <v>1467576</v>
      </c>
      <c r="I25" s="31"/>
      <c r="J25" s="33">
        <v>2935152</v>
      </c>
      <c r="K25" s="31">
        <v>929465</v>
      </c>
      <c r="L25" s="33">
        <v>733788</v>
      </c>
      <c r="M25" s="43">
        <v>2285183</v>
      </c>
      <c r="N25" s="39">
        <v>884364</v>
      </c>
    </row>
    <row r="26" spans="1:14" x14ac:dyDescent="0.2">
      <c r="A26" s="1" t="s">
        <v>112</v>
      </c>
      <c r="B26" s="2" t="s">
        <v>113</v>
      </c>
      <c r="C26" s="18"/>
      <c r="D26" s="26"/>
      <c r="E26" s="31"/>
      <c r="F26" s="33"/>
      <c r="G26" s="31"/>
      <c r="H26" s="26"/>
      <c r="I26" s="31"/>
      <c r="J26" s="33"/>
      <c r="K26" s="31"/>
      <c r="L26" s="33"/>
      <c r="M26" s="43"/>
      <c r="N26" s="39"/>
    </row>
    <row r="27" spans="1:14" x14ac:dyDescent="0.2">
      <c r="A27" s="1" t="s">
        <v>114</v>
      </c>
      <c r="B27" s="2" t="s">
        <v>115</v>
      </c>
      <c r="C27" s="18"/>
      <c r="D27" s="26"/>
      <c r="E27" s="31"/>
      <c r="F27" s="33">
        <v>4478652</v>
      </c>
      <c r="G27" s="31"/>
      <c r="H27" s="26"/>
      <c r="I27" s="31"/>
      <c r="J27" s="33"/>
      <c r="K27" s="31"/>
      <c r="L27" s="33"/>
      <c r="M27" s="43"/>
      <c r="N27" s="39"/>
    </row>
    <row r="28" spans="1:14" x14ac:dyDescent="0.2">
      <c r="A28" s="1" t="s">
        <v>116</v>
      </c>
      <c r="B28" s="2" t="s">
        <v>23</v>
      </c>
      <c r="C28" s="18">
        <v>594416</v>
      </c>
      <c r="D28" s="26">
        <v>628025</v>
      </c>
      <c r="E28" s="31">
        <v>611737</v>
      </c>
      <c r="F28" s="33">
        <v>620591</v>
      </c>
      <c r="G28" s="31">
        <v>912073</v>
      </c>
      <c r="H28" s="26">
        <v>645988</v>
      </c>
      <c r="I28" s="31">
        <v>270761</v>
      </c>
      <c r="J28" s="33">
        <v>1300614</v>
      </c>
      <c r="K28" s="31">
        <v>650781</v>
      </c>
      <c r="L28" s="33">
        <v>920759</v>
      </c>
      <c r="M28" s="43">
        <v>699297</v>
      </c>
      <c r="N28" s="39">
        <v>1068589</v>
      </c>
    </row>
    <row r="29" spans="1:14" x14ac:dyDescent="0.2">
      <c r="A29" s="1" t="s">
        <v>117</v>
      </c>
      <c r="B29" s="2" t="s">
        <v>118</v>
      </c>
      <c r="C29" s="18"/>
      <c r="D29" s="26"/>
      <c r="E29" s="31"/>
      <c r="F29" s="33"/>
      <c r="G29" s="31"/>
      <c r="H29" s="26"/>
      <c r="I29" s="31"/>
      <c r="J29" s="33"/>
      <c r="K29" s="31"/>
      <c r="L29" s="33"/>
      <c r="M29" s="43"/>
      <c r="N29" s="39"/>
    </row>
    <row r="30" spans="1:14" x14ac:dyDescent="0.2">
      <c r="A30" s="1" t="s">
        <v>119</v>
      </c>
      <c r="B30" s="2" t="s">
        <v>120</v>
      </c>
      <c r="C30" s="18"/>
      <c r="D30" s="26"/>
      <c r="E30" s="31"/>
      <c r="F30" s="33"/>
      <c r="G30" s="31"/>
      <c r="H30" s="26"/>
      <c r="I30" s="31"/>
      <c r="J30" s="33"/>
      <c r="K30" s="31"/>
      <c r="L30" s="33"/>
      <c r="M30" s="43"/>
      <c r="N30" s="39"/>
    </row>
    <row r="31" spans="1:14" ht="25.5" x14ac:dyDescent="0.2">
      <c r="A31" s="1" t="s">
        <v>121</v>
      </c>
      <c r="B31" s="2" t="s">
        <v>122</v>
      </c>
      <c r="C31" s="18"/>
      <c r="D31" s="26"/>
      <c r="E31" s="31"/>
      <c r="F31" s="33"/>
      <c r="G31" s="31">
        <v>1623324</v>
      </c>
      <c r="H31" s="26"/>
      <c r="I31" s="31">
        <v>2922533</v>
      </c>
      <c r="J31" s="33">
        <v>390327</v>
      </c>
      <c r="K31" s="31">
        <v>202193</v>
      </c>
      <c r="L31" s="33">
        <v>2944341</v>
      </c>
      <c r="M31" s="43"/>
      <c r="N31" s="39">
        <v>3121510</v>
      </c>
    </row>
    <row r="32" spans="1:14" x14ac:dyDescent="0.2">
      <c r="A32" s="1" t="s">
        <v>123</v>
      </c>
      <c r="B32" s="2" t="s">
        <v>124</v>
      </c>
      <c r="C32" s="18"/>
      <c r="D32" s="26"/>
      <c r="E32" s="31"/>
      <c r="F32" s="33"/>
      <c r="G32" s="31"/>
      <c r="H32" s="26"/>
      <c r="I32" s="31"/>
      <c r="J32" s="33"/>
      <c r="K32" s="31"/>
      <c r="L32" s="33"/>
      <c r="M32" s="43"/>
      <c r="N32" s="39"/>
    </row>
    <row r="33" spans="1:14" ht="25.5" x14ac:dyDescent="0.2">
      <c r="A33" s="1" t="s">
        <v>125</v>
      </c>
      <c r="B33" s="2" t="s">
        <v>122</v>
      </c>
      <c r="C33" s="18"/>
      <c r="D33" s="26"/>
      <c r="E33" s="31"/>
      <c r="F33" s="33"/>
      <c r="G33" s="31">
        <v>3995516</v>
      </c>
      <c r="H33" s="26"/>
      <c r="I33" s="31">
        <v>2890876</v>
      </c>
      <c r="J33" s="33">
        <v>42038</v>
      </c>
      <c r="K33" s="31"/>
      <c r="L33" s="33">
        <v>2733608</v>
      </c>
      <c r="M33" s="43"/>
      <c r="N33" s="39">
        <v>2800393</v>
      </c>
    </row>
    <row r="34" spans="1:14" x14ac:dyDescent="0.2">
      <c r="A34" s="1" t="s">
        <v>126</v>
      </c>
      <c r="B34" s="2" t="s">
        <v>127</v>
      </c>
      <c r="C34" s="18"/>
      <c r="D34" s="26"/>
      <c r="E34" s="31"/>
      <c r="F34" s="33"/>
      <c r="G34" s="31"/>
      <c r="H34" s="26"/>
      <c r="I34" s="31"/>
      <c r="J34" s="33"/>
      <c r="K34" s="31"/>
      <c r="L34" s="33"/>
      <c r="M34" s="43"/>
      <c r="N34" s="39"/>
    </row>
    <row r="35" spans="1:14" ht="12.75" customHeight="1" x14ac:dyDescent="0.2">
      <c r="A35" s="1" t="s">
        <v>128</v>
      </c>
      <c r="B35" s="2" t="s">
        <v>122</v>
      </c>
      <c r="C35" s="18"/>
      <c r="D35" s="26"/>
      <c r="E35" s="31"/>
      <c r="F35" s="33"/>
      <c r="G35" s="31"/>
      <c r="H35" s="26"/>
      <c r="I35" s="31"/>
      <c r="J35" s="33"/>
      <c r="K35" s="31"/>
      <c r="L35" s="33"/>
      <c r="M35" s="43"/>
      <c r="N35" s="39"/>
    </row>
    <row r="36" spans="1:14" ht="25.5" x14ac:dyDescent="0.2">
      <c r="A36" s="1" t="s">
        <v>129</v>
      </c>
      <c r="B36" s="2" t="s">
        <v>130</v>
      </c>
      <c r="C36" s="18"/>
      <c r="D36" s="26"/>
      <c r="E36" s="31"/>
      <c r="F36" s="33"/>
      <c r="G36" s="31">
        <v>753405</v>
      </c>
      <c r="H36" s="26">
        <v>202193</v>
      </c>
      <c r="I36" s="31"/>
      <c r="J36" s="33">
        <v>404386</v>
      </c>
      <c r="K36" s="31"/>
      <c r="L36" s="33">
        <v>202193</v>
      </c>
      <c r="M36" s="43">
        <v>202193</v>
      </c>
      <c r="N36" s="39">
        <v>214324</v>
      </c>
    </row>
    <row r="37" spans="1:14" x14ac:dyDescent="0.2">
      <c r="A37" s="1" t="s">
        <v>131</v>
      </c>
      <c r="B37" s="2" t="s">
        <v>132</v>
      </c>
      <c r="C37" s="18"/>
      <c r="D37" s="26"/>
      <c r="E37" s="31"/>
      <c r="F37" s="33"/>
      <c r="G37" s="31"/>
      <c r="H37" s="26"/>
      <c r="I37" s="31"/>
      <c r="J37" s="33"/>
      <c r="K37" s="31"/>
      <c r="L37" s="33"/>
      <c r="M37" s="43"/>
      <c r="N37" s="39"/>
    </row>
    <row r="38" spans="1:14" x14ac:dyDescent="0.2">
      <c r="A38" s="1" t="s">
        <v>133</v>
      </c>
      <c r="B38" s="2" t="s">
        <v>24</v>
      </c>
      <c r="C38" s="18">
        <v>1207238</v>
      </c>
      <c r="D38" s="26">
        <v>1553789</v>
      </c>
      <c r="E38" s="31">
        <v>1170813</v>
      </c>
      <c r="F38" s="33">
        <v>1204091</v>
      </c>
      <c r="G38" s="31">
        <v>1077448</v>
      </c>
      <c r="H38" s="26">
        <v>1023562</v>
      </c>
      <c r="I38" s="31"/>
      <c r="J38" s="33">
        <v>1483975</v>
      </c>
      <c r="K38" s="31">
        <v>1546541</v>
      </c>
      <c r="L38" s="33">
        <v>1666265</v>
      </c>
      <c r="M38" s="43">
        <v>1591992</v>
      </c>
      <c r="N38" s="39">
        <v>2387113</v>
      </c>
    </row>
    <row r="39" spans="1:14" x14ac:dyDescent="0.2">
      <c r="A39" s="1" t="s">
        <v>134</v>
      </c>
      <c r="B39" s="2" t="s">
        <v>38</v>
      </c>
      <c r="C39" s="18">
        <v>516128</v>
      </c>
      <c r="D39" s="26">
        <v>868919</v>
      </c>
      <c r="E39" s="31">
        <v>1175244</v>
      </c>
      <c r="F39" s="33">
        <v>1284540</v>
      </c>
      <c r="G39" s="31">
        <v>2176643</v>
      </c>
      <c r="H39" s="26">
        <v>1073486</v>
      </c>
      <c r="I39" s="31"/>
      <c r="J39" s="33">
        <v>2836306</v>
      </c>
      <c r="K39" s="31">
        <v>1503338</v>
      </c>
      <c r="L39" s="33">
        <v>1134894</v>
      </c>
      <c r="M39" s="43">
        <v>2094769</v>
      </c>
      <c r="N39" s="39">
        <v>1723984</v>
      </c>
    </row>
    <row r="40" spans="1:14" x14ac:dyDescent="0.2">
      <c r="A40" s="1" t="s">
        <v>135</v>
      </c>
      <c r="B40" s="2" t="s">
        <v>136</v>
      </c>
      <c r="C40" s="18"/>
      <c r="D40" s="26"/>
      <c r="E40" s="31"/>
      <c r="F40" s="33"/>
      <c r="G40" s="31"/>
      <c r="H40" s="26"/>
      <c r="I40" s="31"/>
      <c r="J40" s="33"/>
      <c r="K40" s="31"/>
      <c r="L40" s="33"/>
      <c r="M40" s="43"/>
      <c r="N40" s="39"/>
    </row>
    <row r="41" spans="1:14" x14ac:dyDescent="0.2">
      <c r="A41" s="1" t="s">
        <v>137</v>
      </c>
      <c r="B41" s="2" t="s">
        <v>138</v>
      </c>
      <c r="C41" s="18"/>
      <c r="D41" s="26"/>
      <c r="E41" s="31"/>
      <c r="F41" s="33"/>
      <c r="G41" s="31"/>
      <c r="H41" s="26"/>
      <c r="I41" s="31"/>
      <c r="J41" s="33"/>
      <c r="K41" s="31"/>
      <c r="L41" s="33"/>
      <c r="M41" s="43"/>
      <c r="N41" s="39"/>
    </row>
    <row r="42" spans="1:14" x14ac:dyDescent="0.2">
      <c r="A42" s="1" t="s">
        <v>139</v>
      </c>
      <c r="B42" s="2" t="s">
        <v>140</v>
      </c>
      <c r="C42" s="18"/>
      <c r="D42" s="26"/>
      <c r="E42" s="31"/>
      <c r="F42" s="33"/>
      <c r="G42" s="31"/>
      <c r="H42" s="26"/>
      <c r="I42" s="31"/>
      <c r="J42" s="33"/>
      <c r="K42" s="31"/>
      <c r="L42" s="33"/>
      <c r="M42" s="43"/>
      <c r="N42" s="39"/>
    </row>
    <row r="43" spans="1:14" x14ac:dyDescent="0.2">
      <c r="A43" s="1" t="s">
        <v>141</v>
      </c>
      <c r="B43" s="2" t="s">
        <v>142</v>
      </c>
      <c r="C43" s="18"/>
      <c r="D43" s="26"/>
      <c r="E43" s="31"/>
      <c r="F43" s="33"/>
      <c r="G43" s="31"/>
      <c r="H43" s="26"/>
      <c r="I43" s="31"/>
      <c r="J43" s="33"/>
      <c r="K43" s="31">
        <v>1574850</v>
      </c>
      <c r="L43" s="33"/>
      <c r="M43" s="43"/>
      <c r="N43" s="39"/>
    </row>
    <row r="44" spans="1:14" x14ac:dyDescent="0.2">
      <c r="A44" s="1" t="s">
        <v>143</v>
      </c>
      <c r="B44" s="2" t="s">
        <v>144</v>
      </c>
      <c r="C44" s="18"/>
      <c r="D44" s="26"/>
      <c r="E44" s="31"/>
      <c r="F44" s="33"/>
      <c r="G44" s="31"/>
      <c r="H44" s="26"/>
      <c r="I44" s="31"/>
      <c r="J44" s="33"/>
      <c r="K44" s="31"/>
      <c r="L44" s="33"/>
      <c r="M44" s="43"/>
      <c r="N44" s="39">
        <v>1173685</v>
      </c>
    </row>
    <row r="45" spans="1:14" x14ac:dyDescent="0.2">
      <c r="A45" s="1" t="s">
        <v>145</v>
      </c>
      <c r="B45" s="2" t="s">
        <v>146</v>
      </c>
      <c r="C45" s="18"/>
      <c r="D45" s="26"/>
      <c r="E45" s="31">
        <v>495975</v>
      </c>
      <c r="F45" s="33"/>
      <c r="G45" s="31"/>
      <c r="H45" s="26">
        <v>495975</v>
      </c>
      <c r="I45" s="31"/>
      <c r="J45" s="33"/>
      <c r="K45" s="31"/>
      <c r="L45" s="33"/>
      <c r="M45" s="43"/>
      <c r="N45" s="39"/>
    </row>
    <row r="46" spans="1:14" x14ac:dyDescent="0.2">
      <c r="A46" s="1" t="s">
        <v>147</v>
      </c>
      <c r="B46" s="2" t="s">
        <v>148</v>
      </c>
      <c r="C46" s="18"/>
      <c r="D46" s="26"/>
      <c r="E46" s="31"/>
      <c r="F46" s="33"/>
      <c r="G46" s="31"/>
      <c r="H46" s="26"/>
      <c r="I46" s="31"/>
      <c r="J46" s="33"/>
      <c r="K46" s="31"/>
      <c r="L46" s="33"/>
      <c r="M46" s="43"/>
      <c r="N46" s="39"/>
    </row>
    <row r="47" spans="1:14" x14ac:dyDescent="0.2">
      <c r="A47" s="1" t="s">
        <v>149</v>
      </c>
      <c r="B47" s="2" t="s">
        <v>150</v>
      </c>
      <c r="C47" s="18">
        <v>1811000</v>
      </c>
      <c r="D47" s="26"/>
      <c r="E47" s="31"/>
      <c r="F47" s="33"/>
      <c r="G47" s="31"/>
      <c r="H47" s="26"/>
      <c r="I47" s="31"/>
      <c r="J47" s="33"/>
      <c r="K47" s="31"/>
      <c r="L47" s="33"/>
      <c r="M47" s="43"/>
      <c r="N47" s="39">
        <v>6375000</v>
      </c>
    </row>
    <row r="48" spans="1:14" x14ac:dyDescent="0.2">
      <c r="A48" s="1" t="s">
        <v>151</v>
      </c>
      <c r="B48" s="2" t="s">
        <v>152</v>
      </c>
      <c r="C48" s="18"/>
      <c r="D48" s="26"/>
      <c r="E48" s="31">
        <v>345100</v>
      </c>
      <c r="F48" s="33"/>
      <c r="G48" s="31"/>
      <c r="H48" s="26"/>
      <c r="I48" s="31"/>
      <c r="J48" s="33"/>
      <c r="K48" s="31"/>
      <c r="L48" s="33"/>
      <c r="M48" s="43"/>
      <c r="N48" s="39"/>
    </row>
    <row r="49" spans="1:14" s="8" customFormat="1" x14ac:dyDescent="0.2">
      <c r="A49" s="4" t="s">
        <v>153</v>
      </c>
      <c r="B49" s="5" t="s">
        <v>154</v>
      </c>
      <c r="C49" s="7">
        <f t="shared" ref="C49:K49" si="1">SUM(C50:C90)</f>
        <v>5193625</v>
      </c>
      <c r="D49" s="7">
        <f t="shared" si="1"/>
        <v>4929283</v>
      </c>
      <c r="E49" s="7">
        <f t="shared" si="1"/>
        <v>5794083</v>
      </c>
      <c r="F49" s="7">
        <f t="shared" si="1"/>
        <v>7040531</v>
      </c>
      <c r="G49" s="7">
        <f t="shared" si="1"/>
        <v>7795178</v>
      </c>
      <c r="H49" s="7">
        <f>SUM(H50:H90)</f>
        <v>5352690</v>
      </c>
      <c r="I49" s="7">
        <f t="shared" si="1"/>
        <v>2529540</v>
      </c>
      <c r="J49" s="7">
        <f t="shared" si="1"/>
        <v>11389846</v>
      </c>
      <c r="K49" s="7">
        <f t="shared" si="1"/>
        <v>6320600</v>
      </c>
      <c r="L49" s="7">
        <f>SUM(L50:L90)</f>
        <v>8397607</v>
      </c>
      <c r="M49" s="7">
        <f>SUM(M50:M90)</f>
        <v>5633279</v>
      </c>
      <c r="N49" s="7">
        <f>SUM(N50:N90)</f>
        <v>11830221</v>
      </c>
    </row>
    <row r="50" spans="1:14" x14ac:dyDescent="0.2">
      <c r="A50" s="1" t="s">
        <v>155</v>
      </c>
      <c r="B50" s="2" t="s">
        <v>89</v>
      </c>
      <c r="C50" s="18"/>
      <c r="D50" s="26"/>
      <c r="E50" s="31"/>
      <c r="F50" s="33"/>
      <c r="G50" s="31"/>
      <c r="H50" s="26"/>
      <c r="I50" s="31"/>
      <c r="J50" s="33"/>
      <c r="K50" s="31"/>
      <c r="L50" s="33"/>
      <c r="M50" s="43"/>
      <c r="N50" s="39"/>
    </row>
    <row r="51" spans="1:14" x14ac:dyDescent="0.2">
      <c r="A51" s="1" t="s">
        <v>156</v>
      </c>
      <c r="B51" s="2" t="s">
        <v>3</v>
      </c>
      <c r="C51" s="18">
        <v>1599007</v>
      </c>
      <c r="D51" s="26">
        <v>1599007</v>
      </c>
      <c r="E51" s="31">
        <v>1770498</v>
      </c>
      <c r="F51" s="33">
        <v>1770498</v>
      </c>
      <c r="G51" s="31">
        <v>1770498</v>
      </c>
      <c r="H51" s="31">
        <v>1770498</v>
      </c>
      <c r="I51" s="31"/>
      <c r="J51" s="33">
        <v>3861376</v>
      </c>
      <c r="K51" s="31">
        <v>1930868</v>
      </c>
      <c r="L51" s="33">
        <v>1930868</v>
      </c>
      <c r="M51" s="43">
        <v>1930868</v>
      </c>
      <c r="N51" s="39">
        <v>2046716</v>
      </c>
    </row>
    <row r="52" spans="1:14" x14ac:dyDescent="0.2">
      <c r="A52" s="1" t="s">
        <v>157</v>
      </c>
      <c r="B52" s="2" t="s">
        <v>92</v>
      </c>
      <c r="C52" s="18"/>
      <c r="D52" s="26"/>
      <c r="E52" s="31"/>
      <c r="F52" s="33"/>
      <c r="G52" s="31"/>
      <c r="H52" s="26"/>
      <c r="I52" s="31"/>
      <c r="J52" s="33"/>
      <c r="K52" s="31"/>
      <c r="L52" s="33"/>
      <c r="M52" s="43"/>
      <c r="N52" s="39"/>
    </row>
    <row r="53" spans="1:14" ht="25.5" x14ac:dyDescent="0.2">
      <c r="A53" s="1" t="s">
        <v>158</v>
      </c>
      <c r="B53" s="2" t="s">
        <v>159</v>
      </c>
      <c r="C53" s="18"/>
      <c r="D53" s="26"/>
      <c r="E53" s="31"/>
      <c r="F53" s="33"/>
      <c r="G53" s="31"/>
      <c r="H53" s="26"/>
      <c r="I53" s="31"/>
      <c r="J53" s="33"/>
      <c r="K53" s="31"/>
      <c r="L53" s="33"/>
      <c r="M53" s="43"/>
      <c r="N53" s="39"/>
    </row>
    <row r="54" spans="1:14" x14ac:dyDescent="0.2">
      <c r="A54" s="1" t="s">
        <v>160</v>
      </c>
      <c r="B54" s="2" t="s">
        <v>94</v>
      </c>
      <c r="C54" s="18"/>
      <c r="D54" s="26"/>
      <c r="E54" s="31"/>
      <c r="F54" s="33"/>
      <c r="G54" s="31"/>
      <c r="H54" s="26"/>
      <c r="I54" s="31"/>
      <c r="J54" s="33"/>
      <c r="K54" s="31">
        <v>371837</v>
      </c>
      <c r="L54" s="33"/>
      <c r="M54" s="43"/>
      <c r="N54" s="39"/>
    </row>
    <row r="55" spans="1:14" ht="25.5" x14ac:dyDescent="0.2">
      <c r="A55" s="1" t="s">
        <v>25</v>
      </c>
      <c r="B55" s="2" t="s">
        <v>26</v>
      </c>
      <c r="C55" s="18">
        <v>302151</v>
      </c>
      <c r="D55" s="26">
        <v>302151</v>
      </c>
      <c r="E55" s="31">
        <v>338164</v>
      </c>
      <c r="F55" s="33">
        <v>338164</v>
      </c>
      <c r="G55" s="31">
        <v>338164</v>
      </c>
      <c r="H55" s="26">
        <v>338164</v>
      </c>
      <c r="I55" s="31"/>
      <c r="J55" s="33">
        <v>743608</v>
      </c>
      <c r="K55" s="31"/>
      <c r="L55" s="33">
        <v>371837</v>
      </c>
      <c r="M55" s="43">
        <v>371837</v>
      </c>
      <c r="N55" s="39">
        <v>394149</v>
      </c>
    </row>
    <row r="56" spans="1:14" x14ac:dyDescent="0.2">
      <c r="A56" s="1" t="s">
        <v>161</v>
      </c>
      <c r="B56" s="2" t="s">
        <v>98</v>
      </c>
      <c r="C56" s="18"/>
      <c r="D56" s="26"/>
      <c r="E56" s="31"/>
      <c r="F56" s="33"/>
      <c r="G56" s="31"/>
      <c r="H56" s="26"/>
      <c r="I56" s="31"/>
      <c r="J56" s="33"/>
      <c r="K56" s="31"/>
      <c r="L56" s="33"/>
      <c r="M56" s="43"/>
      <c r="N56" s="39"/>
    </row>
    <row r="57" spans="1:14" ht="25.5" x14ac:dyDescent="0.2">
      <c r="A57" s="1" t="s">
        <v>27</v>
      </c>
      <c r="B57" s="2" t="s">
        <v>28</v>
      </c>
      <c r="C57" s="18">
        <v>783284</v>
      </c>
      <c r="D57" s="26">
        <v>783284</v>
      </c>
      <c r="E57" s="31">
        <v>852073</v>
      </c>
      <c r="F57" s="33">
        <v>852073</v>
      </c>
      <c r="G57" s="31">
        <v>852073</v>
      </c>
      <c r="H57" s="31">
        <v>852073</v>
      </c>
      <c r="I57" s="31"/>
      <c r="J57" s="33">
        <v>1854618</v>
      </c>
      <c r="K57" s="31">
        <v>927309</v>
      </c>
      <c r="L57" s="33">
        <v>927309</v>
      </c>
      <c r="M57" s="43">
        <v>927309</v>
      </c>
      <c r="N57" s="39">
        <v>982945</v>
      </c>
    </row>
    <row r="58" spans="1:14" ht="25.5" x14ac:dyDescent="0.2">
      <c r="A58" s="1" t="s">
        <v>162</v>
      </c>
      <c r="B58" s="2" t="s">
        <v>100</v>
      </c>
      <c r="C58" s="18"/>
      <c r="D58" s="26"/>
      <c r="E58" s="31"/>
      <c r="F58" s="33"/>
      <c r="G58" s="31"/>
      <c r="H58" s="26"/>
      <c r="I58" s="31"/>
      <c r="J58" s="33"/>
      <c r="K58" s="31"/>
      <c r="L58" s="33"/>
      <c r="M58" s="43"/>
      <c r="N58" s="39"/>
    </row>
    <row r="59" spans="1:14" x14ac:dyDescent="0.2">
      <c r="A59" s="1" t="s">
        <v>163</v>
      </c>
      <c r="B59" s="2" t="s">
        <v>102</v>
      </c>
      <c r="C59" s="18"/>
      <c r="D59" s="26"/>
      <c r="E59" s="31"/>
      <c r="F59" s="33"/>
      <c r="G59" s="31"/>
      <c r="H59" s="26"/>
      <c r="I59" s="31"/>
      <c r="J59" s="33"/>
      <c r="K59" s="31"/>
      <c r="L59" s="33"/>
      <c r="M59" s="43"/>
      <c r="N59" s="39"/>
    </row>
    <row r="60" spans="1:14" x14ac:dyDescent="0.2">
      <c r="A60" s="1" t="s">
        <v>29</v>
      </c>
      <c r="B60" s="2" t="s">
        <v>30</v>
      </c>
      <c r="C60" s="18">
        <v>390060</v>
      </c>
      <c r="D60" s="26">
        <v>390060</v>
      </c>
      <c r="E60" s="31">
        <v>433400</v>
      </c>
      <c r="F60" s="33">
        <v>433400</v>
      </c>
      <c r="G60" s="31">
        <v>433400</v>
      </c>
      <c r="H60" s="31">
        <v>433400</v>
      </c>
      <c r="I60" s="31"/>
      <c r="J60" s="33">
        <v>953480</v>
      </c>
      <c r="K60" s="31">
        <v>476740</v>
      </c>
      <c r="L60" s="33">
        <v>476740</v>
      </c>
      <c r="M60" s="43">
        <v>476740</v>
      </c>
      <c r="N60" s="39">
        <v>505340</v>
      </c>
    </row>
    <row r="61" spans="1:14" x14ac:dyDescent="0.2">
      <c r="A61" s="1" t="s">
        <v>164</v>
      </c>
      <c r="B61" s="2" t="s">
        <v>104</v>
      </c>
      <c r="C61" s="18"/>
      <c r="D61" s="26"/>
      <c r="E61" s="31"/>
      <c r="F61" s="33"/>
      <c r="G61" s="31"/>
      <c r="H61" s="26"/>
      <c r="I61" s="31"/>
      <c r="J61" s="33"/>
      <c r="K61" s="31"/>
      <c r="L61" s="33"/>
      <c r="M61" s="43"/>
      <c r="N61" s="39"/>
    </row>
    <row r="62" spans="1:14" ht="25.5" x14ac:dyDescent="0.2">
      <c r="A62" s="1" t="s">
        <v>165</v>
      </c>
      <c r="B62" s="2" t="s">
        <v>13</v>
      </c>
      <c r="C62" s="18"/>
      <c r="D62" s="26"/>
      <c r="E62" s="31"/>
      <c r="F62" s="33"/>
      <c r="G62" s="31"/>
      <c r="H62" s="26"/>
      <c r="I62" s="31"/>
      <c r="J62" s="33"/>
      <c r="K62" s="31"/>
      <c r="L62" s="33"/>
      <c r="M62" s="43"/>
      <c r="N62" s="39"/>
    </row>
    <row r="63" spans="1:14" x14ac:dyDescent="0.2">
      <c r="A63" s="1" t="s">
        <v>166</v>
      </c>
      <c r="B63" s="2" t="s">
        <v>106</v>
      </c>
      <c r="C63" s="18"/>
      <c r="D63" s="26"/>
      <c r="E63" s="31"/>
      <c r="F63" s="33"/>
      <c r="G63" s="31"/>
      <c r="H63" s="26"/>
      <c r="I63" s="31"/>
      <c r="J63" s="33"/>
      <c r="K63" s="31"/>
      <c r="L63" s="33"/>
      <c r="M63" s="43"/>
      <c r="N63" s="39"/>
    </row>
    <row r="64" spans="1:14" x14ac:dyDescent="0.2">
      <c r="A64" s="1" t="s">
        <v>31</v>
      </c>
      <c r="B64" s="2" t="s">
        <v>32</v>
      </c>
      <c r="C64" s="18">
        <v>326458</v>
      </c>
      <c r="D64" s="26">
        <v>326458</v>
      </c>
      <c r="E64" s="31">
        <v>363329</v>
      </c>
      <c r="F64" s="33">
        <v>363329</v>
      </c>
      <c r="G64" s="31">
        <v>363329</v>
      </c>
      <c r="H64" s="26">
        <v>363329</v>
      </c>
      <c r="I64" s="31"/>
      <c r="J64" s="33">
        <v>790734</v>
      </c>
      <c r="K64" s="31">
        <v>395402</v>
      </c>
      <c r="L64" s="33">
        <v>395402</v>
      </c>
      <c r="M64" s="43">
        <v>395402</v>
      </c>
      <c r="N64" s="39">
        <v>419123</v>
      </c>
    </row>
    <row r="65" spans="1:14" x14ac:dyDescent="0.2">
      <c r="A65" s="1" t="s">
        <v>33</v>
      </c>
      <c r="B65" s="2" t="s">
        <v>34</v>
      </c>
      <c r="C65" s="18">
        <v>49412</v>
      </c>
      <c r="D65" s="26">
        <v>49412</v>
      </c>
      <c r="E65" s="31">
        <v>53575</v>
      </c>
      <c r="F65" s="33">
        <v>53575</v>
      </c>
      <c r="G65" s="31">
        <v>53575</v>
      </c>
      <c r="H65" s="26">
        <v>53575</v>
      </c>
      <c r="I65" s="31"/>
      <c r="J65" s="33">
        <v>115610</v>
      </c>
      <c r="K65" s="31">
        <v>57805</v>
      </c>
      <c r="L65" s="33">
        <v>57805</v>
      </c>
      <c r="M65" s="43">
        <v>57805</v>
      </c>
      <c r="N65" s="39">
        <v>61275</v>
      </c>
    </row>
    <row r="66" spans="1:14" x14ac:dyDescent="0.2">
      <c r="A66" s="1" t="s">
        <v>35</v>
      </c>
      <c r="B66" s="2" t="s">
        <v>36</v>
      </c>
      <c r="C66" s="18">
        <v>131565</v>
      </c>
      <c r="D66" s="26">
        <v>131565</v>
      </c>
      <c r="E66" s="31">
        <v>142844</v>
      </c>
      <c r="F66" s="33">
        <v>142844</v>
      </c>
      <c r="G66" s="31">
        <v>142844</v>
      </c>
      <c r="H66" s="31">
        <v>142844</v>
      </c>
      <c r="I66" s="31"/>
      <c r="J66" s="33">
        <v>308558</v>
      </c>
      <c r="K66" s="31">
        <v>154279</v>
      </c>
      <c r="L66" s="33">
        <v>154279</v>
      </c>
      <c r="M66" s="43">
        <v>154279</v>
      </c>
      <c r="N66" s="39">
        <v>163537</v>
      </c>
    </row>
    <row r="67" spans="1:14" x14ac:dyDescent="0.2">
      <c r="A67" s="1" t="s">
        <v>167</v>
      </c>
      <c r="B67" s="2" t="s">
        <v>110</v>
      </c>
      <c r="C67" s="18"/>
      <c r="D67" s="26"/>
      <c r="E67" s="31"/>
      <c r="F67" s="33"/>
      <c r="G67" s="31"/>
      <c r="H67" s="26"/>
      <c r="I67" s="31"/>
      <c r="J67" s="33"/>
      <c r="K67" s="31"/>
      <c r="L67" s="33"/>
      <c r="M67" s="43"/>
      <c r="N67" s="39"/>
    </row>
    <row r="68" spans="1:14" x14ac:dyDescent="0.2">
      <c r="A68" s="1" t="s">
        <v>37</v>
      </c>
      <c r="B68" s="2" t="s">
        <v>21</v>
      </c>
      <c r="C68" s="18">
        <v>472687</v>
      </c>
      <c r="D68" s="26">
        <v>472687</v>
      </c>
      <c r="E68" s="31">
        <v>522973</v>
      </c>
      <c r="F68" s="33">
        <v>522973</v>
      </c>
      <c r="G68" s="31">
        <v>522973</v>
      </c>
      <c r="H68" s="31">
        <v>522973</v>
      </c>
      <c r="I68" s="31"/>
      <c r="J68" s="33">
        <v>1150774</v>
      </c>
      <c r="K68" s="31">
        <v>575387</v>
      </c>
      <c r="L68" s="33">
        <v>575387</v>
      </c>
      <c r="M68" s="43">
        <v>575387</v>
      </c>
      <c r="N68" s="39">
        <v>609910</v>
      </c>
    </row>
    <row r="69" spans="1:14" x14ac:dyDescent="0.2">
      <c r="A69" s="1" t="s">
        <v>619</v>
      </c>
      <c r="B69" s="2" t="s">
        <v>618</v>
      </c>
      <c r="C69" s="18"/>
      <c r="D69" s="26"/>
      <c r="E69" s="31"/>
      <c r="F69" s="33"/>
      <c r="G69" s="31">
        <v>1073688</v>
      </c>
      <c r="H69" s="31"/>
      <c r="I69" s="31">
        <v>1073688</v>
      </c>
      <c r="J69" s="33"/>
      <c r="K69" s="31"/>
      <c r="L69" s="33">
        <v>1173060</v>
      </c>
      <c r="M69" s="43"/>
      <c r="N69" s="39">
        <v>1196559</v>
      </c>
    </row>
    <row r="70" spans="1:14" x14ac:dyDescent="0.2">
      <c r="A70" s="1" t="s">
        <v>168</v>
      </c>
      <c r="B70" s="2" t="s">
        <v>113</v>
      </c>
      <c r="C70" s="18"/>
      <c r="D70" s="26"/>
      <c r="E70" s="31"/>
      <c r="F70" s="33"/>
      <c r="G70" s="31"/>
      <c r="H70" s="26"/>
      <c r="I70" s="31"/>
      <c r="J70" s="33"/>
      <c r="K70" s="31"/>
      <c r="L70" s="33"/>
      <c r="M70" s="43"/>
      <c r="N70" s="39"/>
    </row>
    <row r="71" spans="1:14" x14ac:dyDescent="0.2">
      <c r="A71" s="1" t="s">
        <v>169</v>
      </c>
      <c r="B71" s="2" t="s">
        <v>115</v>
      </c>
      <c r="C71" s="18"/>
      <c r="D71" s="26"/>
      <c r="E71" s="31"/>
      <c r="F71" s="33">
        <v>1492884</v>
      </c>
      <c r="G71" s="31"/>
      <c r="H71" s="26"/>
      <c r="I71" s="31"/>
      <c r="J71" s="33"/>
      <c r="K71" s="31"/>
      <c r="L71" s="33"/>
      <c r="M71" s="43"/>
      <c r="N71" s="39"/>
    </row>
    <row r="72" spans="1:14" x14ac:dyDescent="0.2">
      <c r="A72" s="1" t="s">
        <v>170</v>
      </c>
      <c r="B72" s="2" t="s">
        <v>23</v>
      </c>
      <c r="C72" s="18">
        <v>61164</v>
      </c>
      <c r="D72" s="26">
        <v>61164</v>
      </c>
      <c r="E72" s="31">
        <v>67459</v>
      </c>
      <c r="F72" s="33">
        <v>67459</v>
      </c>
      <c r="G72" s="31">
        <v>101815</v>
      </c>
      <c r="H72" s="26">
        <v>67459</v>
      </c>
      <c r="I72" s="31">
        <v>34356</v>
      </c>
      <c r="J72" s="33">
        <v>147270</v>
      </c>
      <c r="K72" s="31">
        <v>73641</v>
      </c>
      <c r="L72" s="33">
        <v>110588</v>
      </c>
      <c r="M72" s="43">
        <v>73641</v>
      </c>
      <c r="N72" s="39">
        <v>115745</v>
      </c>
    </row>
    <row r="73" spans="1:14" x14ac:dyDescent="0.2">
      <c r="A73" s="1" t="s">
        <v>171</v>
      </c>
      <c r="B73" s="2" t="s">
        <v>118</v>
      </c>
      <c r="C73" s="18"/>
      <c r="D73" s="26"/>
      <c r="E73" s="31"/>
      <c r="F73" s="33"/>
      <c r="G73" s="31"/>
      <c r="H73" s="26"/>
      <c r="I73" s="31"/>
      <c r="J73" s="33"/>
      <c r="K73" s="31"/>
      <c r="L73" s="33"/>
      <c r="M73" s="43"/>
      <c r="N73" s="39"/>
    </row>
    <row r="74" spans="1:14" x14ac:dyDescent="0.2">
      <c r="A74" s="1" t="s">
        <v>172</v>
      </c>
      <c r="B74" s="2" t="s">
        <v>120</v>
      </c>
      <c r="C74" s="18"/>
      <c r="D74" s="26"/>
      <c r="E74" s="31"/>
      <c r="F74" s="33"/>
      <c r="G74" s="31"/>
      <c r="H74" s="26"/>
      <c r="I74" s="31"/>
      <c r="J74" s="33"/>
      <c r="K74" s="31"/>
      <c r="L74" s="33"/>
      <c r="M74" s="43"/>
      <c r="N74" s="39"/>
    </row>
    <row r="75" spans="1:14" ht="25.5" x14ac:dyDescent="0.2">
      <c r="A75" s="1" t="s">
        <v>173</v>
      </c>
      <c r="B75" s="2" t="s">
        <v>122</v>
      </c>
      <c r="C75" s="18"/>
      <c r="D75" s="26"/>
      <c r="E75" s="31"/>
      <c r="F75" s="33"/>
      <c r="G75" s="31">
        <v>389727</v>
      </c>
      <c r="H75" s="26"/>
      <c r="I75" s="31">
        <v>644208</v>
      </c>
      <c r="J75" s="33"/>
      <c r="K75" s="31"/>
      <c r="L75" s="33">
        <v>703832</v>
      </c>
      <c r="M75" s="43"/>
      <c r="N75" s="39">
        <v>717929</v>
      </c>
    </row>
    <row r="76" spans="1:14" x14ac:dyDescent="0.2">
      <c r="A76" s="1" t="s">
        <v>174</v>
      </c>
      <c r="B76" s="2" t="s">
        <v>124</v>
      </c>
      <c r="C76" s="18"/>
      <c r="D76" s="26"/>
      <c r="E76" s="31"/>
      <c r="F76" s="33"/>
      <c r="G76" s="31"/>
      <c r="H76" s="26"/>
      <c r="I76" s="31"/>
      <c r="J76" s="33"/>
      <c r="K76" s="31"/>
      <c r="L76" s="33"/>
      <c r="M76" s="43"/>
      <c r="N76" s="39"/>
    </row>
    <row r="77" spans="1:14" ht="25.5" x14ac:dyDescent="0.2">
      <c r="A77" s="1" t="s">
        <v>175</v>
      </c>
      <c r="B77" s="2" t="s">
        <v>176</v>
      </c>
      <c r="C77" s="18"/>
      <c r="D77" s="26"/>
      <c r="E77" s="31"/>
      <c r="F77" s="33"/>
      <c r="G77" s="31">
        <v>1031769</v>
      </c>
      <c r="H77" s="26"/>
      <c r="I77" s="31">
        <v>777288</v>
      </c>
      <c r="J77" s="33"/>
      <c r="K77" s="31"/>
      <c r="L77" s="33">
        <v>806771</v>
      </c>
      <c r="M77" s="43"/>
      <c r="N77" s="39">
        <v>822922</v>
      </c>
    </row>
    <row r="78" spans="1:14" x14ac:dyDescent="0.2">
      <c r="A78" s="1" t="s">
        <v>177</v>
      </c>
      <c r="B78" s="2" t="s">
        <v>132</v>
      </c>
      <c r="C78" s="18"/>
      <c r="D78" s="26"/>
      <c r="E78" s="31"/>
      <c r="F78" s="33"/>
      <c r="G78" s="31"/>
      <c r="H78" s="26"/>
      <c r="I78" s="31"/>
      <c r="J78" s="33"/>
      <c r="K78" s="31"/>
      <c r="L78" s="33"/>
      <c r="M78" s="43"/>
      <c r="N78" s="39"/>
    </row>
    <row r="79" spans="1:14" x14ac:dyDescent="0.2">
      <c r="A79" s="1" t="s">
        <v>178</v>
      </c>
      <c r="B79" s="2" t="s">
        <v>24</v>
      </c>
      <c r="C79" s="18">
        <v>301773</v>
      </c>
      <c r="D79" s="26">
        <v>503735</v>
      </c>
      <c r="E79" s="31">
        <v>731686</v>
      </c>
      <c r="F79" s="33">
        <v>357363</v>
      </c>
      <c r="G79" s="31">
        <v>272179</v>
      </c>
      <c r="H79" s="26">
        <v>333650</v>
      </c>
      <c r="I79" s="31"/>
      <c r="J79" s="33">
        <v>542282</v>
      </c>
      <c r="K79" s="31">
        <v>377876</v>
      </c>
      <c r="L79" s="33">
        <v>264577</v>
      </c>
      <c r="M79" s="43">
        <v>290555</v>
      </c>
      <c r="N79" s="39">
        <v>245163</v>
      </c>
    </row>
    <row r="80" spans="1:14" x14ac:dyDescent="0.2">
      <c r="A80" s="1" t="s">
        <v>179</v>
      </c>
      <c r="B80" s="2" t="s">
        <v>38</v>
      </c>
      <c r="C80" s="18">
        <v>240064</v>
      </c>
      <c r="D80" s="26">
        <v>309760</v>
      </c>
      <c r="E80" s="31">
        <v>410432</v>
      </c>
      <c r="F80" s="33">
        <v>592144</v>
      </c>
      <c r="G80" s="31">
        <v>449144</v>
      </c>
      <c r="H80" s="26">
        <v>387200</v>
      </c>
      <c r="I80" s="31"/>
      <c r="J80" s="33">
        <v>921536</v>
      </c>
      <c r="K80" s="31">
        <v>379456</v>
      </c>
      <c r="L80" s="33">
        <v>449152</v>
      </c>
      <c r="M80" s="43">
        <v>379456</v>
      </c>
      <c r="N80" s="39">
        <v>255552</v>
      </c>
    </row>
    <row r="81" spans="1:14" x14ac:dyDescent="0.2">
      <c r="A81" s="1" t="s">
        <v>180</v>
      </c>
      <c r="B81" s="2" t="s">
        <v>138</v>
      </c>
      <c r="C81" s="18"/>
      <c r="D81" s="26"/>
      <c r="E81" s="31"/>
      <c r="F81" s="33"/>
      <c r="G81" s="31"/>
      <c r="H81" s="26"/>
      <c r="I81" s="31"/>
      <c r="J81" s="33"/>
      <c r="K81" s="31"/>
      <c r="L81" s="33"/>
      <c r="M81" s="43"/>
      <c r="N81" s="39"/>
    </row>
    <row r="82" spans="1:14" x14ac:dyDescent="0.2">
      <c r="A82" s="1" t="s">
        <v>181</v>
      </c>
      <c r="B82" s="2" t="s">
        <v>140</v>
      </c>
      <c r="C82" s="18"/>
      <c r="D82" s="26"/>
      <c r="E82" s="31"/>
      <c r="F82" s="33"/>
      <c r="G82" s="31"/>
      <c r="H82" s="26"/>
      <c r="I82" s="31"/>
      <c r="J82" s="33"/>
      <c r="K82" s="31"/>
      <c r="L82" s="33"/>
      <c r="M82" s="43"/>
      <c r="N82" s="39"/>
    </row>
    <row r="83" spans="1:14" x14ac:dyDescent="0.2">
      <c r="A83" s="1" t="s">
        <v>182</v>
      </c>
      <c r="B83" s="2" t="s">
        <v>142</v>
      </c>
      <c r="C83" s="18"/>
      <c r="D83" s="26"/>
      <c r="E83" s="31"/>
      <c r="F83" s="33"/>
      <c r="G83" s="31"/>
      <c r="H83" s="26"/>
      <c r="I83" s="31"/>
      <c r="J83" s="33"/>
      <c r="K83" s="31">
        <v>600000</v>
      </c>
      <c r="L83" s="33"/>
      <c r="M83" s="43"/>
      <c r="N83" s="39"/>
    </row>
    <row r="84" spans="1:14" x14ac:dyDescent="0.2">
      <c r="A84" s="1" t="s">
        <v>183</v>
      </c>
      <c r="B84" s="2" t="s">
        <v>144</v>
      </c>
      <c r="C84" s="18"/>
      <c r="D84" s="26"/>
      <c r="E84" s="31"/>
      <c r="F84" s="33"/>
      <c r="G84" s="31"/>
      <c r="H84" s="26"/>
      <c r="I84" s="31"/>
      <c r="J84" s="33"/>
      <c r="K84" s="31"/>
      <c r="L84" s="33"/>
      <c r="M84" s="43"/>
      <c r="N84" s="39">
        <v>543356</v>
      </c>
    </row>
    <row r="85" spans="1:14" x14ac:dyDescent="0.2">
      <c r="A85" s="1" t="s">
        <v>184</v>
      </c>
      <c r="B85" s="2" t="s">
        <v>185</v>
      </c>
      <c r="C85" s="18"/>
      <c r="D85" s="26"/>
      <c r="E85" s="31">
        <v>58350</v>
      </c>
      <c r="F85" s="33">
        <v>29175</v>
      </c>
      <c r="G85" s="31"/>
      <c r="H85" s="26">
        <v>87525</v>
      </c>
      <c r="I85" s="31"/>
      <c r="J85" s="33"/>
      <c r="K85" s="31"/>
      <c r="L85" s="33"/>
      <c r="M85" s="43"/>
      <c r="N85" s="39"/>
    </row>
    <row r="86" spans="1:14" x14ac:dyDescent="0.2">
      <c r="A86" s="1" t="s">
        <v>186</v>
      </c>
      <c r="B86" s="2" t="s">
        <v>187</v>
      </c>
      <c r="C86" s="18"/>
      <c r="D86" s="26"/>
      <c r="E86" s="31"/>
      <c r="F86" s="33"/>
      <c r="G86" s="31"/>
      <c r="H86" s="26"/>
      <c r="I86" s="31"/>
      <c r="J86" s="33"/>
      <c r="K86" s="31"/>
      <c r="L86" s="33"/>
      <c r="M86" s="43"/>
      <c r="N86" s="39"/>
    </row>
    <row r="87" spans="1:14" x14ac:dyDescent="0.2">
      <c r="A87" s="1" t="s">
        <v>188</v>
      </c>
      <c r="B87" s="2" t="s">
        <v>150</v>
      </c>
      <c r="C87" s="18">
        <v>536000</v>
      </c>
      <c r="D87" s="26"/>
      <c r="E87" s="31"/>
      <c r="F87" s="33"/>
      <c r="G87" s="31"/>
      <c r="H87" s="26"/>
      <c r="I87" s="31"/>
      <c r="J87" s="33"/>
      <c r="K87" s="31"/>
      <c r="L87" s="33"/>
      <c r="M87" s="43"/>
      <c r="N87" s="39">
        <v>2750000</v>
      </c>
    </row>
    <row r="88" spans="1:14" x14ac:dyDescent="0.2">
      <c r="A88" s="1" t="s">
        <v>189</v>
      </c>
      <c r="B88" s="2" t="s">
        <v>152</v>
      </c>
      <c r="C88" s="18"/>
      <c r="D88" s="26"/>
      <c r="E88" s="31">
        <v>49300</v>
      </c>
      <c r="F88" s="33">
        <v>24650</v>
      </c>
      <c r="G88" s="31"/>
      <c r="H88" s="26"/>
      <c r="I88" s="31"/>
      <c r="J88" s="33"/>
      <c r="K88" s="31"/>
      <c r="L88" s="33"/>
      <c r="M88" s="43"/>
      <c r="N88" s="39"/>
    </row>
    <row r="89" spans="1:14" x14ac:dyDescent="0.2">
      <c r="A89" s="1" t="s">
        <v>190</v>
      </c>
      <c r="B89" s="2" t="s">
        <v>102</v>
      </c>
      <c r="C89" s="18"/>
      <c r="D89" s="26"/>
      <c r="E89" s="31"/>
      <c r="F89" s="33"/>
      <c r="G89" s="31"/>
      <c r="H89" s="26"/>
      <c r="I89" s="31"/>
      <c r="J89" s="33"/>
      <c r="K89" s="31"/>
      <c r="L89" s="33"/>
      <c r="M89" s="43"/>
      <c r="N89" s="39"/>
    </row>
    <row r="90" spans="1:14" x14ac:dyDescent="0.2">
      <c r="A90" s="1" t="s">
        <v>191</v>
      </c>
      <c r="B90" s="2" t="s">
        <v>192</v>
      </c>
      <c r="C90" s="18"/>
      <c r="D90" s="26"/>
      <c r="E90" s="31"/>
      <c r="F90" s="33"/>
      <c r="G90" s="31"/>
      <c r="H90" s="26"/>
      <c r="I90" s="31"/>
      <c r="J90" s="33"/>
      <c r="K90" s="31"/>
      <c r="L90" s="33"/>
      <c r="M90" s="43"/>
      <c r="N90" s="39"/>
    </row>
    <row r="91" spans="1:14" s="8" customFormat="1" x14ac:dyDescent="0.2">
      <c r="A91" s="4" t="s">
        <v>193</v>
      </c>
      <c r="B91" s="5" t="s">
        <v>194</v>
      </c>
      <c r="C91" s="7">
        <f>SUM(C92)</f>
        <v>0</v>
      </c>
      <c r="D91" s="7">
        <f>SUM(D92)</f>
        <v>2251111</v>
      </c>
      <c r="E91" s="28">
        <f>E92</f>
        <v>2251111</v>
      </c>
      <c r="F91" s="28">
        <f>F92</f>
        <v>2251111</v>
      </c>
      <c r="G91" s="28">
        <f>G92</f>
        <v>2251111</v>
      </c>
      <c r="H91" s="28">
        <f t="shared" ref="H91:N91" si="2">H92</f>
        <v>2251111</v>
      </c>
      <c r="I91" s="28">
        <f t="shared" si="2"/>
        <v>2251111</v>
      </c>
      <c r="J91" s="28">
        <f t="shared" si="2"/>
        <v>2647407</v>
      </c>
      <c r="K91" s="28">
        <f t="shared" si="2"/>
        <v>2260000</v>
      </c>
      <c r="L91" s="28">
        <f t="shared" si="2"/>
        <v>2260000</v>
      </c>
      <c r="M91" s="28">
        <f>M92</f>
        <v>2260000</v>
      </c>
      <c r="N91" s="28">
        <f t="shared" si="2"/>
        <v>4964444</v>
      </c>
    </row>
    <row r="92" spans="1:14" x14ac:dyDescent="0.2">
      <c r="A92" s="1" t="s">
        <v>195</v>
      </c>
      <c r="B92" s="2" t="s">
        <v>39</v>
      </c>
      <c r="C92" s="18"/>
      <c r="D92" s="26">
        <v>2251111</v>
      </c>
      <c r="E92" s="31">
        <v>2251111</v>
      </c>
      <c r="F92" s="33">
        <v>2251111</v>
      </c>
      <c r="G92" s="31">
        <v>2251111</v>
      </c>
      <c r="H92" s="26">
        <v>2251111</v>
      </c>
      <c r="I92" s="31">
        <v>2251111</v>
      </c>
      <c r="J92" s="33">
        <v>2647407</v>
      </c>
      <c r="K92" s="31">
        <v>2260000</v>
      </c>
      <c r="L92" s="33">
        <v>2260000</v>
      </c>
      <c r="M92" s="43">
        <v>2260000</v>
      </c>
      <c r="N92" s="39">
        <v>4964444</v>
      </c>
    </row>
    <row r="93" spans="1:14" s="8" customFormat="1" ht="25.5" x14ac:dyDescent="0.2">
      <c r="A93" s="4" t="s">
        <v>196</v>
      </c>
      <c r="B93" s="5" t="s">
        <v>40</v>
      </c>
      <c r="C93" s="7"/>
      <c r="D93" s="7">
        <f>SUM(D94:D95)</f>
        <v>2903280</v>
      </c>
      <c r="E93" s="7">
        <f>SUM(E94:E95)</f>
        <v>0</v>
      </c>
      <c r="F93" s="7">
        <f t="shared" ref="F93:N93" si="3">SUM(F94:F95)</f>
        <v>0</v>
      </c>
      <c r="G93" s="7">
        <f t="shared" si="3"/>
        <v>0</v>
      </c>
      <c r="H93" s="7">
        <f t="shared" si="3"/>
        <v>0</v>
      </c>
      <c r="I93" s="7">
        <f t="shared" si="3"/>
        <v>0</v>
      </c>
      <c r="J93" s="7">
        <f t="shared" si="3"/>
        <v>0</v>
      </c>
      <c r="K93" s="7">
        <f t="shared" si="3"/>
        <v>0</v>
      </c>
      <c r="L93" s="7">
        <f t="shared" si="3"/>
        <v>0</v>
      </c>
      <c r="M93" s="7">
        <f t="shared" si="3"/>
        <v>0</v>
      </c>
      <c r="N93" s="7">
        <f t="shared" si="3"/>
        <v>1221156</v>
      </c>
    </row>
    <row r="94" spans="1:14" s="8" customFormat="1" x14ac:dyDescent="0.2">
      <c r="A94" s="65" t="s">
        <v>579</v>
      </c>
      <c r="B94" s="64" t="s">
        <v>580</v>
      </c>
      <c r="C94" s="18"/>
      <c r="D94" s="26">
        <v>2264857</v>
      </c>
      <c r="E94" s="18"/>
      <c r="F94" s="26"/>
      <c r="G94" s="18"/>
      <c r="H94" s="26"/>
      <c r="I94" s="18"/>
      <c r="J94" s="26"/>
      <c r="K94" s="18"/>
      <c r="L94" s="26"/>
      <c r="M94" s="18"/>
      <c r="N94" s="26">
        <v>937388</v>
      </c>
    </row>
    <row r="95" spans="1:14" s="8" customFormat="1" x14ac:dyDescent="0.2">
      <c r="A95" s="65" t="s">
        <v>581</v>
      </c>
      <c r="B95" s="64" t="s">
        <v>602</v>
      </c>
      <c r="C95" s="18"/>
      <c r="D95" s="26">
        <v>638423</v>
      </c>
      <c r="E95" s="18"/>
      <c r="F95" s="26"/>
      <c r="G95" s="18"/>
      <c r="H95" s="26"/>
      <c r="I95" s="18"/>
      <c r="J95" s="26"/>
      <c r="K95" s="18"/>
      <c r="L95" s="26"/>
      <c r="M95" s="18"/>
      <c r="N95" s="26">
        <v>283768</v>
      </c>
    </row>
    <row r="96" spans="1:14" s="8" customFormat="1" x14ac:dyDescent="0.2">
      <c r="A96" s="4" t="s">
        <v>197</v>
      </c>
      <c r="B96" s="5" t="s">
        <v>198</v>
      </c>
      <c r="C96" s="7">
        <f>SUM(C97:C100)</f>
        <v>16921667</v>
      </c>
      <c r="D96" s="7">
        <f t="shared" ref="D96:N96" si="4">SUM(D97:D100)</f>
        <v>24136240</v>
      </c>
      <c r="E96" s="7">
        <f t="shared" si="4"/>
        <v>21144996</v>
      </c>
      <c r="F96" s="7">
        <f t="shared" si="4"/>
        <v>18989137</v>
      </c>
      <c r="G96" s="7">
        <f>SUM(G97:G100)</f>
        <v>19689399</v>
      </c>
      <c r="H96" s="7">
        <f>SUM(H97:H100)</f>
        <v>19883731</v>
      </c>
      <c r="I96" s="7">
        <f t="shared" si="4"/>
        <v>20158555</v>
      </c>
      <c r="J96" s="7">
        <f t="shared" si="4"/>
        <v>19990074</v>
      </c>
      <c r="K96" s="7">
        <f t="shared" si="4"/>
        <v>19142283</v>
      </c>
      <c r="L96" s="7">
        <f t="shared" si="4"/>
        <v>18917529</v>
      </c>
      <c r="M96" s="7">
        <f>SUM(M97:M100)</f>
        <v>18900894</v>
      </c>
      <c r="N96" s="7">
        <f t="shared" si="4"/>
        <v>43611888</v>
      </c>
    </row>
    <row r="97" spans="1:14" x14ac:dyDescent="0.2">
      <c r="A97" s="1" t="s">
        <v>606</v>
      </c>
      <c r="B97" s="2" t="s">
        <v>200</v>
      </c>
      <c r="C97" s="17"/>
      <c r="D97" s="26">
        <v>2965032</v>
      </c>
      <c r="E97" s="31">
        <v>2965032</v>
      </c>
      <c r="F97" s="33">
        <v>2970936</v>
      </c>
      <c r="G97" s="31">
        <v>2985768</v>
      </c>
      <c r="H97" s="26">
        <v>3749550</v>
      </c>
      <c r="I97" s="31">
        <v>3936067</v>
      </c>
      <c r="J97" s="33">
        <v>3947861</v>
      </c>
      <c r="K97" s="31">
        <v>3951792</v>
      </c>
      <c r="L97" s="33">
        <v>3959654</v>
      </c>
      <c r="M97" s="43">
        <v>3750900</v>
      </c>
      <c r="N97" s="39">
        <v>7244615</v>
      </c>
    </row>
    <row r="98" spans="1:14" ht="25.5" x14ac:dyDescent="0.2">
      <c r="A98" s="1" t="s">
        <v>574</v>
      </c>
      <c r="B98" s="2" t="s">
        <v>575</v>
      </c>
      <c r="C98" s="17"/>
      <c r="D98" s="26"/>
      <c r="E98" s="31">
        <v>343578</v>
      </c>
      <c r="F98" s="33"/>
      <c r="G98" s="31">
        <v>62180</v>
      </c>
      <c r="H98" s="26"/>
      <c r="I98" s="31"/>
      <c r="J98" s="33"/>
      <c r="K98" s="31"/>
      <c r="L98" s="33"/>
      <c r="M98" s="43">
        <v>267228</v>
      </c>
      <c r="N98" s="39"/>
    </row>
    <row r="99" spans="1:14" x14ac:dyDescent="0.2">
      <c r="A99" s="1" t="s">
        <v>576</v>
      </c>
      <c r="B99" s="2" t="s">
        <v>467</v>
      </c>
      <c r="C99" s="17"/>
      <c r="D99" s="26">
        <v>1521990</v>
      </c>
      <c r="E99" s="31">
        <v>48330</v>
      </c>
      <c r="F99" s="33">
        <v>48426</v>
      </c>
      <c r="G99" s="31">
        <v>48668</v>
      </c>
      <c r="H99" s="26">
        <v>61118</v>
      </c>
      <c r="I99" s="31">
        <v>64158</v>
      </c>
      <c r="J99" s="33">
        <v>64350</v>
      </c>
      <c r="K99" s="31">
        <v>64414</v>
      </c>
      <c r="L99" s="33">
        <v>64542</v>
      </c>
      <c r="M99" s="43">
        <v>61140</v>
      </c>
      <c r="N99" s="39">
        <v>118087</v>
      </c>
    </row>
    <row r="100" spans="1:14" x14ac:dyDescent="0.2">
      <c r="A100" s="1" t="s">
        <v>201</v>
      </c>
      <c r="B100" s="2" t="s">
        <v>41</v>
      </c>
      <c r="C100" s="18">
        <v>16921667</v>
      </c>
      <c r="D100" s="26">
        <v>19649218</v>
      </c>
      <c r="E100" s="31">
        <v>17788056</v>
      </c>
      <c r="F100" s="33">
        <v>15969775</v>
      </c>
      <c r="G100" s="31">
        <v>16592783</v>
      </c>
      <c r="H100" s="26">
        <v>16073063</v>
      </c>
      <c r="I100" s="31">
        <v>16158330</v>
      </c>
      <c r="J100" s="33">
        <v>15977863</v>
      </c>
      <c r="K100" s="31">
        <v>15126077</v>
      </c>
      <c r="L100" s="33">
        <v>14893333</v>
      </c>
      <c r="M100" s="43">
        <v>14821626</v>
      </c>
      <c r="N100" s="39">
        <v>36249186</v>
      </c>
    </row>
    <row r="101" spans="1:14" s="8" customFormat="1" x14ac:dyDescent="0.2">
      <c r="A101" s="4" t="s">
        <v>202</v>
      </c>
      <c r="B101" s="5" t="s">
        <v>203</v>
      </c>
      <c r="C101" s="7">
        <f>SUM(C102:C104)</f>
        <v>0</v>
      </c>
      <c r="D101" s="7">
        <f t="shared" ref="D101:N101" si="5">SUM(D102:D104)</f>
        <v>266671</v>
      </c>
      <c r="E101" s="7">
        <f t="shared" si="5"/>
        <v>61634</v>
      </c>
      <c r="F101" s="7">
        <f t="shared" si="5"/>
        <v>0</v>
      </c>
      <c r="G101" s="7">
        <f>SUM(G102:G104)</f>
        <v>157424</v>
      </c>
      <c r="H101" s="7">
        <f t="shared" si="5"/>
        <v>3000</v>
      </c>
      <c r="I101" s="7">
        <f t="shared" si="5"/>
        <v>40570</v>
      </c>
      <c r="J101" s="7">
        <f t="shared" si="5"/>
        <v>135453</v>
      </c>
      <c r="K101" s="7">
        <f t="shared" si="5"/>
        <v>26000</v>
      </c>
      <c r="L101" s="7">
        <f t="shared" si="5"/>
        <v>656525</v>
      </c>
      <c r="M101" s="7">
        <f>SUM(M102:M104)</f>
        <v>628138</v>
      </c>
      <c r="N101" s="7">
        <f t="shared" si="5"/>
        <v>672096</v>
      </c>
    </row>
    <row r="102" spans="1:14" x14ac:dyDescent="0.2">
      <c r="A102" s="1" t="s">
        <v>204</v>
      </c>
      <c r="B102" s="2" t="s">
        <v>205</v>
      </c>
      <c r="C102" s="18"/>
      <c r="D102" s="26">
        <v>266671</v>
      </c>
      <c r="E102" s="31"/>
      <c r="F102" s="33"/>
      <c r="G102" s="31"/>
      <c r="H102" s="26"/>
      <c r="I102" s="31"/>
      <c r="J102" s="33"/>
      <c r="K102" s="31"/>
      <c r="L102" s="33"/>
      <c r="M102" s="43"/>
      <c r="N102" s="39"/>
    </row>
    <row r="103" spans="1:14" x14ac:dyDescent="0.2">
      <c r="A103" s="1" t="s">
        <v>206</v>
      </c>
      <c r="B103" s="2" t="s">
        <v>42</v>
      </c>
      <c r="C103" s="18"/>
      <c r="D103" s="26"/>
      <c r="E103" s="31">
        <v>61634</v>
      </c>
      <c r="F103" s="33"/>
      <c r="G103" s="31">
        <v>157424</v>
      </c>
      <c r="H103" s="26">
        <v>3000</v>
      </c>
      <c r="I103" s="31">
        <v>40570</v>
      </c>
      <c r="J103" s="33">
        <v>135453</v>
      </c>
      <c r="K103" s="31">
        <v>26000</v>
      </c>
      <c r="L103" s="33">
        <v>509334</v>
      </c>
      <c r="M103" s="43">
        <v>628138</v>
      </c>
      <c r="N103" s="39">
        <v>525428</v>
      </c>
    </row>
    <row r="104" spans="1:14" x14ac:dyDescent="0.2">
      <c r="A104" s="1" t="s">
        <v>207</v>
      </c>
      <c r="B104" s="2" t="s">
        <v>208</v>
      </c>
      <c r="C104" s="18"/>
      <c r="D104" s="26"/>
      <c r="E104" s="31"/>
      <c r="F104" s="33"/>
      <c r="G104" s="31"/>
      <c r="H104" s="26"/>
      <c r="I104" s="31"/>
      <c r="J104" s="33"/>
      <c r="K104" s="31"/>
      <c r="L104" s="33">
        <v>147191</v>
      </c>
      <c r="M104" s="43"/>
      <c r="N104" s="39">
        <v>146668</v>
      </c>
    </row>
    <row r="105" spans="1:14" s="8" customFormat="1" x14ac:dyDescent="0.2">
      <c r="A105" s="4" t="s">
        <v>209</v>
      </c>
      <c r="B105" s="5" t="s">
        <v>210</v>
      </c>
      <c r="C105" s="7">
        <f>SUM(C106:C108)</f>
        <v>0</v>
      </c>
      <c r="D105" s="7">
        <f t="shared" ref="D105:N105" si="6">SUM(D106:D108)</f>
        <v>44000</v>
      </c>
      <c r="E105" s="7">
        <f t="shared" si="6"/>
        <v>0</v>
      </c>
      <c r="F105" s="7">
        <f t="shared" si="6"/>
        <v>0</v>
      </c>
      <c r="G105" s="7">
        <f>SUM(G106:G108)</f>
        <v>0</v>
      </c>
      <c r="H105" s="7">
        <f>SUM(H106:H108)</f>
        <v>1009203</v>
      </c>
      <c r="I105" s="7">
        <f t="shared" si="6"/>
        <v>140336</v>
      </c>
      <c r="J105" s="7">
        <f t="shared" si="6"/>
        <v>0</v>
      </c>
      <c r="K105" s="7">
        <f t="shared" si="6"/>
        <v>127484</v>
      </c>
      <c r="L105" s="7">
        <f t="shared" si="6"/>
        <v>300167</v>
      </c>
      <c r="M105" s="7">
        <f>SUM(M106:M108)</f>
        <v>0</v>
      </c>
      <c r="N105" s="7">
        <f t="shared" si="6"/>
        <v>1177568</v>
      </c>
    </row>
    <row r="106" spans="1:14" x14ac:dyDescent="0.2">
      <c r="A106" s="1" t="s">
        <v>211</v>
      </c>
      <c r="B106" s="2" t="s">
        <v>212</v>
      </c>
      <c r="C106" s="18"/>
      <c r="D106" s="26"/>
      <c r="E106" s="31"/>
      <c r="F106" s="33"/>
      <c r="G106" s="31"/>
      <c r="H106" s="26"/>
      <c r="I106" s="31"/>
      <c r="J106" s="33"/>
      <c r="K106" s="31"/>
      <c r="L106" s="33"/>
      <c r="M106" s="43"/>
      <c r="N106" s="39"/>
    </row>
    <row r="107" spans="1:14" x14ac:dyDescent="0.2">
      <c r="A107" s="1" t="s">
        <v>213</v>
      </c>
      <c r="B107" s="2" t="s">
        <v>214</v>
      </c>
      <c r="C107" s="18"/>
      <c r="D107" s="26">
        <v>44000</v>
      </c>
      <c r="E107" s="31"/>
      <c r="F107" s="33"/>
      <c r="G107" s="31"/>
      <c r="H107" s="26">
        <v>364994</v>
      </c>
      <c r="I107" s="31">
        <v>112756</v>
      </c>
      <c r="J107" s="33"/>
      <c r="K107" s="31">
        <v>127484</v>
      </c>
      <c r="L107" s="33">
        <v>300167</v>
      </c>
      <c r="M107" s="43"/>
      <c r="N107" s="39">
        <v>1177568</v>
      </c>
    </row>
    <row r="108" spans="1:14" x14ac:dyDescent="0.2">
      <c r="A108" s="1" t="s">
        <v>215</v>
      </c>
      <c r="B108" s="2" t="s">
        <v>216</v>
      </c>
      <c r="C108" s="18"/>
      <c r="D108" s="26"/>
      <c r="E108" s="31"/>
      <c r="F108" s="33"/>
      <c r="G108" s="31"/>
      <c r="H108" s="26">
        <v>644209</v>
      </c>
      <c r="I108" s="31">
        <v>27580</v>
      </c>
      <c r="J108" s="33"/>
      <c r="K108" s="31"/>
      <c r="L108" s="33"/>
      <c r="M108" s="43"/>
      <c r="N108" s="39"/>
    </row>
    <row r="109" spans="1:14" x14ac:dyDescent="0.2">
      <c r="A109" s="4" t="s">
        <v>217</v>
      </c>
      <c r="B109" s="5" t="s">
        <v>218</v>
      </c>
      <c r="C109" s="7">
        <f>SUM(C110:C115)</f>
        <v>0</v>
      </c>
      <c r="D109" s="7">
        <f t="shared" ref="D109:N109" si="7">SUM(D110:D115)</f>
        <v>10000</v>
      </c>
      <c r="E109" s="7">
        <f t="shared" si="7"/>
        <v>0</v>
      </c>
      <c r="F109" s="7">
        <f t="shared" si="7"/>
        <v>60700</v>
      </c>
      <c r="G109" s="7">
        <f>SUM(G110:G115)</f>
        <v>1215761</v>
      </c>
      <c r="H109" s="7">
        <f>SUM(H110:H115)</f>
        <v>5141099</v>
      </c>
      <c r="I109" s="7">
        <f t="shared" si="7"/>
        <v>5095426</v>
      </c>
      <c r="J109" s="7">
        <f t="shared" si="7"/>
        <v>173400</v>
      </c>
      <c r="K109" s="7">
        <f t="shared" si="7"/>
        <v>5496584</v>
      </c>
      <c r="L109" s="7">
        <f t="shared" si="7"/>
        <v>5236264</v>
      </c>
      <c r="M109" s="7">
        <f>SUM(M110:M115)</f>
        <v>100000</v>
      </c>
      <c r="N109" s="7">
        <f t="shared" si="7"/>
        <v>7612926</v>
      </c>
    </row>
    <row r="110" spans="1:14" x14ac:dyDescent="0.2">
      <c r="A110" s="1" t="s">
        <v>219</v>
      </c>
      <c r="B110" s="2" t="s">
        <v>220</v>
      </c>
      <c r="C110" s="18"/>
      <c r="D110" s="26">
        <v>10000</v>
      </c>
      <c r="E110" s="31"/>
      <c r="F110" s="33">
        <v>60700</v>
      </c>
      <c r="G110" s="31">
        <v>1215761</v>
      </c>
      <c r="H110" s="26">
        <v>5059500</v>
      </c>
      <c r="I110" s="31">
        <v>5095426</v>
      </c>
      <c r="J110" s="33">
        <v>173400</v>
      </c>
      <c r="K110" s="31">
        <v>5496584</v>
      </c>
      <c r="L110" s="33">
        <v>5147714</v>
      </c>
      <c r="M110" s="43">
        <v>100000</v>
      </c>
      <c r="N110" s="39">
        <v>3326933</v>
      </c>
    </row>
    <row r="111" spans="1:14" ht="25.5" x14ac:dyDescent="0.2">
      <c r="A111" s="1" t="s">
        <v>225</v>
      </c>
      <c r="B111" s="2" t="s">
        <v>43</v>
      </c>
      <c r="C111" s="18"/>
      <c r="D111" s="26"/>
      <c r="E111" s="31"/>
      <c r="F111" s="33"/>
      <c r="G111" s="31"/>
      <c r="H111" s="26">
        <v>81599</v>
      </c>
      <c r="I111" s="31"/>
      <c r="J111" s="33"/>
      <c r="K111" s="31"/>
      <c r="L111" s="33">
        <v>88550</v>
      </c>
      <c r="M111" s="43"/>
      <c r="N111" s="39">
        <v>4285993</v>
      </c>
    </row>
    <row r="112" spans="1:14" x14ac:dyDescent="0.2">
      <c r="A112" s="1" t="s">
        <v>226</v>
      </c>
      <c r="B112" s="2" t="s">
        <v>222</v>
      </c>
      <c r="C112" s="18"/>
      <c r="D112" s="26"/>
      <c r="E112" s="31"/>
      <c r="F112" s="33"/>
      <c r="G112" s="31"/>
      <c r="H112" s="26"/>
      <c r="I112" s="31"/>
      <c r="J112" s="33"/>
      <c r="K112" s="31"/>
      <c r="L112" s="33"/>
      <c r="M112" s="43"/>
      <c r="N112" s="39"/>
    </row>
    <row r="113" spans="1:14" x14ac:dyDescent="0.2">
      <c r="A113" s="1" t="s">
        <v>227</v>
      </c>
      <c r="B113" s="2" t="s">
        <v>224</v>
      </c>
      <c r="C113" s="18"/>
      <c r="D113" s="26"/>
      <c r="E113" s="31"/>
      <c r="F113" s="33"/>
      <c r="G113" s="31"/>
      <c r="H113" s="26"/>
      <c r="I113" s="31"/>
      <c r="J113" s="33"/>
      <c r="K113" s="31"/>
      <c r="L113" s="33"/>
      <c r="M113" s="43"/>
      <c r="N113" s="39"/>
    </row>
    <row r="114" spans="1:14" x14ac:dyDescent="0.2">
      <c r="A114" s="1" t="s">
        <v>228</v>
      </c>
      <c r="B114" s="2" t="s">
        <v>229</v>
      </c>
      <c r="C114" s="18"/>
      <c r="D114" s="26"/>
      <c r="E114" s="31"/>
      <c r="F114" s="33"/>
      <c r="G114" s="31"/>
      <c r="H114" s="26"/>
      <c r="I114" s="31"/>
      <c r="J114" s="33"/>
      <c r="K114" s="31"/>
      <c r="L114" s="33"/>
      <c r="M114" s="43"/>
      <c r="N114" s="39"/>
    </row>
    <row r="115" spans="1:14" x14ac:dyDescent="0.2">
      <c r="A115" s="1" t="s">
        <v>230</v>
      </c>
      <c r="B115" s="2" t="s">
        <v>231</v>
      </c>
      <c r="C115" s="18"/>
      <c r="D115" s="26"/>
      <c r="E115" s="31"/>
      <c r="F115" s="33"/>
      <c r="G115" s="31"/>
      <c r="H115" s="26"/>
      <c r="I115" s="31"/>
      <c r="J115" s="33"/>
      <c r="K115" s="31"/>
      <c r="L115" s="33"/>
      <c r="M115" s="43"/>
      <c r="N115" s="39"/>
    </row>
    <row r="116" spans="1:14" s="8" customFormat="1" x14ac:dyDescent="0.2">
      <c r="A116" s="4" t="s">
        <v>232</v>
      </c>
      <c r="B116" s="5" t="s">
        <v>233</v>
      </c>
      <c r="C116" s="7">
        <f>SUM(C117:C132)</f>
        <v>0</v>
      </c>
      <c r="D116" s="7">
        <f>SUM(D117:D132)</f>
        <v>3838045</v>
      </c>
      <c r="E116" s="7">
        <f>+E117+E118+E125+E128</f>
        <v>167373</v>
      </c>
      <c r="F116" s="7">
        <f t="shared" ref="F116:N116" si="8">SUM(F117:F132)</f>
        <v>9907251</v>
      </c>
      <c r="G116" s="7">
        <f>SUM(G117:G132)</f>
        <v>2526111</v>
      </c>
      <c r="H116" s="7">
        <f>SUM(H117:H132)</f>
        <v>1196283</v>
      </c>
      <c r="I116" s="7">
        <f t="shared" si="8"/>
        <v>5303081</v>
      </c>
      <c r="J116" s="7">
        <f t="shared" si="8"/>
        <v>2164080</v>
      </c>
      <c r="K116" s="7">
        <f t="shared" si="8"/>
        <v>82014</v>
      </c>
      <c r="L116" s="7">
        <f t="shared" si="8"/>
        <v>675888</v>
      </c>
      <c r="M116" s="7">
        <f>SUM(M117:M132)</f>
        <v>3483907</v>
      </c>
      <c r="N116" s="7">
        <f t="shared" si="8"/>
        <v>6977403</v>
      </c>
    </row>
    <row r="117" spans="1:14" x14ac:dyDescent="0.2">
      <c r="A117" s="1" t="s">
        <v>234</v>
      </c>
      <c r="B117" s="2" t="s">
        <v>44</v>
      </c>
      <c r="C117" s="18"/>
      <c r="D117" s="26">
        <v>1540123</v>
      </c>
      <c r="E117" s="31">
        <v>101233</v>
      </c>
      <c r="F117" s="33">
        <v>1302634</v>
      </c>
      <c r="G117" s="31">
        <v>202106</v>
      </c>
      <c r="H117" s="26">
        <v>523710</v>
      </c>
      <c r="I117" s="33">
        <v>1838854</v>
      </c>
      <c r="J117" s="33">
        <v>106694</v>
      </c>
      <c r="K117" s="31"/>
      <c r="L117" s="33"/>
      <c r="M117" s="43">
        <v>1036579</v>
      </c>
      <c r="N117" s="39">
        <v>1119057</v>
      </c>
    </row>
    <row r="118" spans="1:14" x14ac:dyDescent="0.2">
      <c r="A118" s="1" t="s">
        <v>235</v>
      </c>
      <c r="B118" s="2" t="s">
        <v>45</v>
      </c>
      <c r="C118" s="18"/>
      <c r="D118" s="26">
        <v>136940</v>
      </c>
      <c r="E118" s="31">
        <v>66140</v>
      </c>
      <c r="F118" s="33"/>
      <c r="G118" s="31">
        <v>126990</v>
      </c>
      <c r="H118" s="26"/>
      <c r="I118" s="33">
        <v>131840</v>
      </c>
      <c r="J118" s="33"/>
      <c r="K118" s="31">
        <v>65960</v>
      </c>
      <c r="L118" s="33">
        <v>60160</v>
      </c>
      <c r="M118" s="43">
        <v>125570</v>
      </c>
      <c r="N118" s="39">
        <v>149020</v>
      </c>
    </row>
    <row r="119" spans="1:14" x14ac:dyDescent="0.2">
      <c r="A119" s="1" t="s">
        <v>236</v>
      </c>
      <c r="B119" s="2" t="s">
        <v>237</v>
      </c>
      <c r="C119" s="18"/>
      <c r="D119" s="26"/>
      <c r="E119" s="31"/>
      <c r="F119" s="33"/>
      <c r="G119" s="31"/>
      <c r="H119" s="26"/>
      <c r="I119" s="33"/>
      <c r="J119" s="33"/>
      <c r="K119" s="31"/>
      <c r="L119" s="33"/>
      <c r="M119" s="43"/>
      <c r="N119" s="39"/>
    </row>
    <row r="120" spans="1:14" x14ac:dyDescent="0.2">
      <c r="A120" s="1" t="s">
        <v>238</v>
      </c>
      <c r="B120" s="2" t="s">
        <v>239</v>
      </c>
      <c r="C120" s="18"/>
      <c r="D120" s="26"/>
      <c r="E120" s="31"/>
      <c r="F120" s="33"/>
      <c r="G120" s="31"/>
      <c r="H120" s="26"/>
      <c r="I120" s="33"/>
      <c r="J120" s="33"/>
      <c r="K120" s="31"/>
      <c r="L120" s="33"/>
      <c r="M120" s="43"/>
      <c r="N120" s="39"/>
    </row>
    <row r="121" spans="1:14" x14ac:dyDescent="0.2">
      <c r="A121" s="1" t="s">
        <v>240</v>
      </c>
      <c r="B121" s="2" t="s">
        <v>241</v>
      </c>
      <c r="C121" s="18"/>
      <c r="D121" s="26"/>
      <c r="E121" s="31"/>
      <c r="F121" s="33"/>
      <c r="G121" s="31"/>
      <c r="H121" s="26"/>
      <c r="I121" s="33"/>
      <c r="J121" s="33"/>
      <c r="K121" s="31"/>
      <c r="L121" s="33"/>
      <c r="M121" s="43"/>
      <c r="N121" s="39"/>
    </row>
    <row r="122" spans="1:14" x14ac:dyDescent="0.2">
      <c r="A122" s="1" t="s">
        <v>242</v>
      </c>
      <c r="B122" s="2" t="s">
        <v>243</v>
      </c>
      <c r="C122" s="18"/>
      <c r="D122" s="26"/>
      <c r="E122" s="31"/>
      <c r="F122" s="33">
        <v>647470</v>
      </c>
      <c r="G122" s="31">
        <v>574661</v>
      </c>
      <c r="H122" s="26"/>
      <c r="I122" s="33">
        <v>2000295</v>
      </c>
      <c r="J122" s="33">
        <v>32832</v>
      </c>
      <c r="K122" s="31"/>
      <c r="L122" s="33">
        <v>119000</v>
      </c>
      <c r="M122" s="43">
        <v>228513</v>
      </c>
      <c r="N122" s="39"/>
    </row>
    <row r="123" spans="1:14" x14ac:dyDescent="0.2">
      <c r="A123" s="1" t="s">
        <v>244</v>
      </c>
      <c r="B123" s="2" t="s">
        <v>46</v>
      </c>
      <c r="C123" s="18"/>
      <c r="D123" s="26">
        <v>700359</v>
      </c>
      <c r="E123" s="31"/>
      <c r="F123" s="33">
        <v>415882</v>
      </c>
      <c r="G123" s="31">
        <v>3740</v>
      </c>
      <c r="H123" s="26">
        <v>109643</v>
      </c>
      <c r="I123" s="33">
        <v>31710</v>
      </c>
      <c r="J123" s="33">
        <v>164382</v>
      </c>
      <c r="K123" s="31">
        <v>16054</v>
      </c>
      <c r="L123" s="33"/>
      <c r="M123" s="43">
        <v>455397</v>
      </c>
      <c r="N123" s="39">
        <v>600488</v>
      </c>
    </row>
    <row r="124" spans="1:14" x14ac:dyDescent="0.2">
      <c r="A124" s="1" t="s">
        <v>245</v>
      </c>
      <c r="B124" s="2" t="s">
        <v>246</v>
      </c>
      <c r="C124" s="18"/>
      <c r="D124" s="26"/>
      <c r="E124" s="31"/>
      <c r="F124" s="33"/>
      <c r="G124" s="31"/>
      <c r="H124" s="26"/>
      <c r="I124" s="33"/>
      <c r="J124" s="33"/>
      <c r="K124" s="31"/>
      <c r="L124" s="33"/>
      <c r="M124" s="43"/>
      <c r="N124" s="39"/>
    </row>
    <row r="125" spans="1:14" x14ac:dyDescent="0.2">
      <c r="A125" s="1" t="s">
        <v>247</v>
      </c>
      <c r="B125" s="2" t="s">
        <v>47</v>
      </c>
      <c r="C125" s="18"/>
      <c r="D125" s="26"/>
      <c r="E125" s="31"/>
      <c r="F125" s="33">
        <v>450043</v>
      </c>
      <c r="G125" s="31"/>
      <c r="H125" s="26"/>
      <c r="I125" s="33"/>
      <c r="J125" s="33"/>
      <c r="K125" s="31"/>
      <c r="L125" s="33">
        <v>272454</v>
      </c>
      <c r="M125" s="43"/>
      <c r="N125" s="39"/>
    </row>
    <row r="126" spans="1:14" ht="25.5" x14ac:dyDescent="0.2">
      <c r="A126" s="1" t="s">
        <v>248</v>
      </c>
      <c r="B126" s="2" t="s">
        <v>48</v>
      </c>
      <c r="C126" s="18"/>
      <c r="D126" s="26"/>
      <c r="E126" s="31"/>
      <c r="F126" s="33">
        <v>562335</v>
      </c>
      <c r="G126" s="31"/>
      <c r="H126" s="26">
        <v>132342</v>
      </c>
      <c r="I126" s="33"/>
      <c r="J126" s="33"/>
      <c r="K126" s="31"/>
      <c r="L126" s="33">
        <v>105083</v>
      </c>
      <c r="M126" s="43">
        <v>514561</v>
      </c>
      <c r="N126" s="39">
        <v>120523</v>
      </c>
    </row>
    <row r="127" spans="1:14" ht="25.5" x14ac:dyDescent="0.2">
      <c r="A127" s="1" t="s">
        <v>249</v>
      </c>
      <c r="B127" s="2" t="s">
        <v>250</v>
      </c>
      <c r="C127" s="18"/>
      <c r="D127" s="26"/>
      <c r="E127" s="31"/>
      <c r="F127" s="33">
        <v>332250</v>
      </c>
      <c r="G127" s="31"/>
      <c r="H127" s="26">
        <v>127400</v>
      </c>
      <c r="I127" s="33"/>
      <c r="J127" s="33">
        <v>1025650</v>
      </c>
      <c r="K127" s="31"/>
      <c r="L127" s="33">
        <v>243749</v>
      </c>
      <c r="M127" s="43"/>
      <c r="N127" s="39">
        <v>775299</v>
      </c>
    </row>
    <row r="128" spans="1:14" x14ac:dyDescent="0.2">
      <c r="A128" s="1" t="s">
        <v>251</v>
      </c>
      <c r="B128" s="2" t="s">
        <v>49</v>
      </c>
      <c r="C128" s="18"/>
      <c r="D128" s="26">
        <v>1460623</v>
      </c>
      <c r="E128" s="31"/>
      <c r="F128" s="33">
        <v>6196637</v>
      </c>
      <c r="G128" s="31">
        <v>1618614</v>
      </c>
      <c r="H128" s="26">
        <v>303188</v>
      </c>
      <c r="I128" s="33">
        <v>1300382</v>
      </c>
      <c r="J128" s="33">
        <v>834522</v>
      </c>
      <c r="K128" s="31"/>
      <c r="L128" s="33">
        <v>-124558</v>
      </c>
      <c r="M128" s="43">
        <v>1123287</v>
      </c>
      <c r="N128" s="39">
        <v>4213016</v>
      </c>
    </row>
    <row r="129" spans="1:14" x14ac:dyDescent="0.2">
      <c r="A129" s="1" t="s">
        <v>252</v>
      </c>
      <c r="B129" s="2" t="s">
        <v>253</v>
      </c>
      <c r="C129" s="18"/>
      <c r="D129" s="26"/>
      <c r="E129" s="31"/>
      <c r="F129" s="33"/>
      <c r="G129" s="31"/>
      <c r="H129" s="26"/>
      <c r="I129" s="33"/>
      <c r="J129" s="33"/>
      <c r="K129" s="31"/>
      <c r="L129" s="33"/>
      <c r="M129" s="43"/>
      <c r="N129" s="39"/>
    </row>
    <row r="130" spans="1:14" x14ac:dyDescent="0.2">
      <c r="A130" s="1" t="s">
        <v>254</v>
      </c>
      <c r="B130" s="2" t="s">
        <v>255</v>
      </c>
      <c r="C130" s="18"/>
      <c r="D130" s="26"/>
      <c r="E130" s="31"/>
      <c r="F130" s="33"/>
      <c r="G130" s="31"/>
      <c r="H130" s="26"/>
      <c r="I130" s="31"/>
      <c r="J130" s="33"/>
      <c r="K130" s="31"/>
      <c r="L130" s="33"/>
      <c r="M130" s="43"/>
      <c r="N130" s="39"/>
    </row>
    <row r="131" spans="1:14" x14ac:dyDescent="0.2">
      <c r="A131" s="1" t="s">
        <v>256</v>
      </c>
      <c r="B131" s="2" t="s">
        <v>257</v>
      </c>
      <c r="C131" s="18"/>
      <c r="D131" s="26"/>
      <c r="E131" s="31"/>
      <c r="F131" s="33"/>
      <c r="G131" s="31"/>
      <c r="H131" s="26"/>
      <c r="I131" s="31"/>
      <c r="J131" s="33"/>
      <c r="K131" s="31"/>
      <c r="L131" s="33"/>
      <c r="M131" s="43"/>
      <c r="N131" s="39"/>
    </row>
    <row r="132" spans="1:14" x14ac:dyDescent="0.2">
      <c r="A132" s="1" t="s">
        <v>258</v>
      </c>
      <c r="B132" s="2" t="s">
        <v>1</v>
      </c>
      <c r="C132" s="18"/>
      <c r="D132" s="26"/>
      <c r="E132" s="31"/>
      <c r="F132" s="33"/>
      <c r="G132" s="31"/>
      <c r="H132" s="26"/>
      <c r="I132" s="31"/>
      <c r="J132" s="33"/>
      <c r="K132" s="31"/>
      <c r="L132" s="33"/>
      <c r="M132" s="43"/>
      <c r="N132" s="39"/>
    </row>
    <row r="133" spans="1:14" s="8" customFormat="1" x14ac:dyDescent="0.2">
      <c r="A133" s="4" t="s">
        <v>259</v>
      </c>
      <c r="B133" s="5" t="s">
        <v>260</v>
      </c>
      <c r="C133" s="7">
        <f>SUM(C134:C142)</f>
        <v>6193998</v>
      </c>
      <c r="D133" s="7">
        <f t="shared" ref="D133:N133" si="9">SUM(D134:D142)</f>
        <v>16349735</v>
      </c>
      <c r="E133" s="7">
        <f t="shared" si="9"/>
        <v>9425384</v>
      </c>
      <c r="F133" s="7">
        <f t="shared" si="9"/>
        <v>12869017</v>
      </c>
      <c r="G133" s="7">
        <f>SUM(G134:G142)</f>
        <v>11329792</v>
      </c>
      <c r="H133" s="7">
        <f>SUM(H134:H142)</f>
        <v>10753847</v>
      </c>
      <c r="I133" s="7">
        <f t="shared" si="9"/>
        <v>12101543</v>
      </c>
      <c r="J133" s="7">
        <f t="shared" si="9"/>
        <v>9530976</v>
      </c>
      <c r="K133" s="7">
        <f t="shared" si="9"/>
        <v>9621272</v>
      </c>
      <c r="L133" s="7">
        <f t="shared" si="9"/>
        <v>8953655</v>
      </c>
      <c r="M133" s="7">
        <f>SUM(M134:M142)</f>
        <v>8457345</v>
      </c>
      <c r="N133" s="7">
        <f t="shared" si="9"/>
        <v>9594435</v>
      </c>
    </row>
    <row r="134" spans="1:14" x14ac:dyDescent="0.2">
      <c r="A134" s="1" t="s">
        <v>261</v>
      </c>
      <c r="B134" s="2" t="s">
        <v>50</v>
      </c>
      <c r="C134" s="18">
        <v>6193998</v>
      </c>
      <c r="D134" s="26">
        <v>6426814</v>
      </c>
      <c r="E134" s="31">
        <v>7033352</v>
      </c>
      <c r="F134" s="33">
        <v>7197168</v>
      </c>
      <c r="G134" s="31">
        <v>7363656</v>
      </c>
      <c r="H134" s="26">
        <v>7320655</v>
      </c>
      <c r="I134" s="33">
        <v>8550708</v>
      </c>
      <c r="J134" s="33">
        <v>6534221</v>
      </c>
      <c r="K134" s="31">
        <v>6323686</v>
      </c>
      <c r="L134" s="33">
        <v>6022423</v>
      </c>
      <c r="M134" s="43">
        <v>5824233</v>
      </c>
      <c r="N134" s="39">
        <v>5128023</v>
      </c>
    </row>
    <row r="135" spans="1:14" x14ac:dyDescent="0.2">
      <c r="A135" s="1" t="s">
        <v>262</v>
      </c>
      <c r="B135" s="2" t="s">
        <v>51</v>
      </c>
      <c r="C135" s="18"/>
      <c r="D135" s="26">
        <v>6794840</v>
      </c>
      <c r="E135" s="31">
        <v>7850</v>
      </c>
      <c r="F135" s="33">
        <v>3686824</v>
      </c>
      <c r="G135" s="31">
        <v>2224508</v>
      </c>
      <c r="H135" s="26">
        <v>1290741</v>
      </c>
      <c r="I135" s="33">
        <v>1426848</v>
      </c>
      <c r="J135" s="33">
        <v>701242</v>
      </c>
      <c r="K135" s="31">
        <v>658962</v>
      </c>
      <c r="L135" s="33">
        <v>718500</v>
      </c>
      <c r="M135" s="43">
        <v>972316</v>
      </c>
      <c r="N135" s="39">
        <v>2185501</v>
      </c>
    </row>
    <row r="136" spans="1:14" x14ac:dyDescent="0.2">
      <c r="A136" s="1" t="s">
        <v>263</v>
      </c>
      <c r="B136" s="2" t="s">
        <v>264</v>
      </c>
      <c r="C136" s="18"/>
      <c r="D136" s="26"/>
      <c r="E136" s="31"/>
      <c r="F136" s="33"/>
      <c r="G136" s="31"/>
      <c r="H136" s="26">
        <v>485306</v>
      </c>
      <c r="I136" s="33"/>
      <c r="J136" s="33">
        <v>505298</v>
      </c>
      <c r="K136" s="31"/>
      <c r="L136" s="33">
        <v>435290</v>
      </c>
      <c r="M136" s="43"/>
      <c r="N136" s="39"/>
    </row>
    <row r="137" spans="1:14" x14ac:dyDescent="0.2">
      <c r="A137" s="1" t="s">
        <v>265</v>
      </c>
      <c r="B137" s="2" t="s">
        <v>52</v>
      </c>
      <c r="C137" s="18"/>
      <c r="D137" s="26">
        <v>241872</v>
      </c>
      <c r="E137" s="31">
        <v>679257</v>
      </c>
      <c r="F137" s="33">
        <v>318927</v>
      </c>
      <c r="G137" s="31">
        <v>34718</v>
      </c>
      <c r="H137" s="26"/>
      <c r="I137" s="33">
        <v>445211</v>
      </c>
      <c r="J137" s="33"/>
      <c r="K137" s="31">
        <v>917287</v>
      </c>
      <c r="L137" s="33">
        <v>33553</v>
      </c>
      <c r="M137" s="43"/>
      <c r="N137" s="39">
        <v>567417</v>
      </c>
    </row>
    <row r="138" spans="1:14" x14ac:dyDescent="0.2">
      <c r="A138" s="1" t="s">
        <v>266</v>
      </c>
      <c r="B138" s="2" t="s">
        <v>53</v>
      </c>
      <c r="C138" s="18"/>
      <c r="D138" s="26">
        <v>1605851</v>
      </c>
      <c r="E138" s="31">
        <v>810893</v>
      </c>
      <c r="F138" s="33">
        <v>781594</v>
      </c>
      <c r="G138" s="31">
        <v>751171</v>
      </c>
      <c r="H138" s="26">
        <v>708134</v>
      </c>
      <c r="I138" s="33">
        <v>767936</v>
      </c>
      <c r="J138" s="33">
        <v>696681</v>
      </c>
      <c r="K138" s="31">
        <v>801543</v>
      </c>
      <c r="L138" s="33">
        <v>829705</v>
      </c>
      <c r="M138" s="43">
        <v>814435</v>
      </c>
      <c r="N138" s="39">
        <v>863715</v>
      </c>
    </row>
    <row r="139" spans="1:14" x14ac:dyDescent="0.2">
      <c r="A139" s="1" t="s">
        <v>267</v>
      </c>
      <c r="B139" s="2" t="s">
        <v>54</v>
      </c>
      <c r="C139" s="18"/>
      <c r="D139" s="26">
        <v>570792</v>
      </c>
      <c r="E139" s="31">
        <v>511232</v>
      </c>
      <c r="F139" s="33">
        <v>522442</v>
      </c>
      <c r="G139" s="31">
        <v>573240</v>
      </c>
      <c r="H139" s="26">
        <v>547227</v>
      </c>
      <c r="I139" s="33">
        <v>517701</v>
      </c>
      <c r="J139" s="33">
        <v>713634</v>
      </c>
      <c r="K139" s="31">
        <v>518731</v>
      </c>
      <c r="L139" s="33">
        <v>531380</v>
      </c>
      <c r="M139" s="43">
        <v>452560</v>
      </c>
      <c r="N139" s="39">
        <v>463505</v>
      </c>
    </row>
    <row r="140" spans="1:14" x14ac:dyDescent="0.2">
      <c r="A140" s="1" t="s">
        <v>268</v>
      </c>
      <c r="B140" s="2" t="s">
        <v>55</v>
      </c>
      <c r="C140" s="18"/>
      <c r="D140" s="26">
        <v>709566</v>
      </c>
      <c r="E140" s="31">
        <v>382800</v>
      </c>
      <c r="F140" s="33">
        <v>362062</v>
      </c>
      <c r="G140" s="31">
        <v>382499</v>
      </c>
      <c r="H140" s="26">
        <v>401784</v>
      </c>
      <c r="I140" s="33">
        <v>393139</v>
      </c>
      <c r="J140" s="33">
        <v>379900</v>
      </c>
      <c r="K140" s="31">
        <v>401063</v>
      </c>
      <c r="L140" s="33">
        <v>382804</v>
      </c>
      <c r="M140" s="43">
        <v>393801</v>
      </c>
      <c r="N140" s="39">
        <v>386274</v>
      </c>
    </row>
    <row r="141" spans="1:14" x14ac:dyDescent="0.2">
      <c r="A141" s="1" t="s">
        <v>269</v>
      </c>
      <c r="B141" s="2" t="s">
        <v>270</v>
      </c>
      <c r="C141" s="18"/>
      <c r="D141" s="26"/>
      <c r="E141" s="31"/>
      <c r="F141" s="33"/>
      <c r="G141" s="31"/>
      <c r="H141" s="26"/>
      <c r="I141" s="33"/>
      <c r="J141" s="33"/>
      <c r="K141" s="31"/>
      <c r="L141" s="33"/>
      <c r="M141" s="43"/>
      <c r="N141" s="39"/>
    </row>
    <row r="142" spans="1:14" x14ac:dyDescent="0.2">
      <c r="A142" s="1" t="s">
        <v>271</v>
      </c>
      <c r="B142" s="2" t="s">
        <v>1</v>
      </c>
      <c r="C142" s="18"/>
      <c r="D142" s="26"/>
      <c r="E142" s="31"/>
      <c r="F142" s="33"/>
      <c r="G142" s="31"/>
      <c r="H142" s="26"/>
      <c r="I142" s="33"/>
      <c r="J142" s="33"/>
      <c r="K142" s="31"/>
      <c r="L142" s="33"/>
      <c r="M142" s="43"/>
      <c r="N142" s="39"/>
    </row>
    <row r="143" spans="1:14" s="8" customFormat="1" x14ac:dyDescent="0.2">
      <c r="A143" s="4" t="s">
        <v>272</v>
      </c>
      <c r="B143" s="5" t="s">
        <v>273</v>
      </c>
      <c r="C143" s="7">
        <f>SUM(C144:C151)</f>
        <v>0</v>
      </c>
      <c r="D143" s="7">
        <f t="shared" ref="D143:N143" si="10">SUM(D144:D151)</f>
        <v>303000</v>
      </c>
      <c r="E143" s="7">
        <f t="shared" si="10"/>
        <v>0</v>
      </c>
      <c r="F143" s="7">
        <f t="shared" si="10"/>
        <v>4030484</v>
      </c>
      <c r="G143" s="7">
        <f>SUM(G144:G151)</f>
        <v>0</v>
      </c>
      <c r="H143" s="7">
        <f>SUM(H144:H151)</f>
        <v>553904</v>
      </c>
      <c r="I143" s="7">
        <f t="shared" si="10"/>
        <v>2932504</v>
      </c>
      <c r="J143" s="7">
        <f t="shared" si="10"/>
        <v>0</v>
      </c>
      <c r="K143" s="7">
        <f t="shared" si="10"/>
        <v>468748</v>
      </c>
      <c r="L143" s="7">
        <f t="shared" si="10"/>
        <v>851100</v>
      </c>
      <c r="M143" s="7">
        <f t="shared" si="10"/>
        <v>540260</v>
      </c>
      <c r="N143" s="7">
        <f t="shared" si="10"/>
        <v>3898145</v>
      </c>
    </row>
    <row r="144" spans="1:14" x14ac:dyDescent="0.2">
      <c r="A144" s="1" t="s">
        <v>274</v>
      </c>
      <c r="B144" s="2" t="s">
        <v>275</v>
      </c>
      <c r="C144" s="18"/>
      <c r="D144" s="26"/>
      <c r="E144" s="31"/>
      <c r="F144" s="33"/>
      <c r="G144" s="31"/>
      <c r="H144" s="26"/>
      <c r="I144" s="31"/>
      <c r="J144" s="33"/>
      <c r="K144" s="31"/>
      <c r="L144" s="33">
        <v>752100</v>
      </c>
      <c r="M144" s="43"/>
      <c r="N144" s="39"/>
    </row>
    <row r="145" spans="1:14" x14ac:dyDescent="0.2">
      <c r="A145" s="1" t="s">
        <v>276</v>
      </c>
      <c r="B145" s="2" t="s">
        <v>277</v>
      </c>
      <c r="C145" s="18"/>
      <c r="D145" s="26"/>
      <c r="E145" s="31"/>
      <c r="F145" s="33">
        <v>491428</v>
      </c>
      <c r="G145" s="31"/>
      <c r="H145" s="26">
        <v>361600</v>
      </c>
      <c r="I145" s="31">
        <v>145524</v>
      </c>
      <c r="J145" s="33"/>
      <c r="K145" s="31">
        <v>468748</v>
      </c>
      <c r="L145" s="33">
        <v>99000</v>
      </c>
      <c r="M145" s="43">
        <v>3570</v>
      </c>
      <c r="N145" s="39">
        <v>746324</v>
      </c>
    </row>
    <row r="146" spans="1:14" x14ac:dyDescent="0.2">
      <c r="A146" s="1" t="s">
        <v>278</v>
      </c>
      <c r="B146" s="2" t="s">
        <v>279</v>
      </c>
      <c r="C146" s="18"/>
      <c r="D146" s="26"/>
      <c r="E146" s="31"/>
      <c r="F146" s="33"/>
      <c r="G146" s="31"/>
      <c r="H146" s="26"/>
      <c r="I146" s="31"/>
      <c r="J146" s="33"/>
      <c r="K146" s="31"/>
      <c r="L146" s="33"/>
      <c r="M146" s="43"/>
      <c r="N146" s="39"/>
    </row>
    <row r="147" spans="1:14" ht="25.5" x14ac:dyDescent="0.2">
      <c r="A147" s="1" t="s">
        <v>280</v>
      </c>
      <c r="B147" s="2" t="s">
        <v>281</v>
      </c>
      <c r="C147" s="18"/>
      <c r="D147" s="26"/>
      <c r="E147" s="31"/>
      <c r="F147" s="33"/>
      <c r="G147" s="31"/>
      <c r="H147" s="26"/>
      <c r="I147" s="31"/>
      <c r="J147" s="33"/>
      <c r="K147" s="31"/>
      <c r="L147" s="33"/>
      <c r="M147" s="43"/>
      <c r="N147" s="39"/>
    </row>
    <row r="148" spans="1:14" ht="25.5" x14ac:dyDescent="0.2">
      <c r="A148" s="1" t="s">
        <v>282</v>
      </c>
      <c r="B148" s="2" t="s">
        <v>283</v>
      </c>
      <c r="C148" s="18"/>
      <c r="D148" s="26">
        <v>303000</v>
      </c>
      <c r="E148" s="31"/>
      <c r="F148" s="33">
        <v>3539056</v>
      </c>
      <c r="G148" s="31"/>
      <c r="H148" s="26"/>
      <c r="I148" s="31">
        <v>2786980</v>
      </c>
      <c r="J148" s="33"/>
      <c r="K148" s="31"/>
      <c r="L148" s="33"/>
      <c r="M148" s="43">
        <v>173740</v>
      </c>
      <c r="N148" s="39">
        <v>3151821</v>
      </c>
    </row>
    <row r="149" spans="1:14" ht="25.5" x14ac:dyDescent="0.2">
      <c r="A149" s="1" t="s">
        <v>284</v>
      </c>
      <c r="B149" s="2" t="s">
        <v>285</v>
      </c>
      <c r="C149" s="18"/>
      <c r="D149" s="26"/>
      <c r="E149" s="31"/>
      <c r="F149" s="33"/>
      <c r="G149" s="31"/>
      <c r="H149" s="26"/>
      <c r="I149" s="31"/>
      <c r="J149" s="33"/>
      <c r="K149" s="31"/>
      <c r="L149" s="33"/>
      <c r="M149" s="43">
        <v>362950</v>
      </c>
      <c r="N149" s="39"/>
    </row>
    <row r="150" spans="1:14" x14ac:dyDescent="0.2">
      <c r="A150" s="1" t="s">
        <v>286</v>
      </c>
      <c r="B150" s="2" t="s">
        <v>287</v>
      </c>
      <c r="C150" s="18"/>
      <c r="D150" s="26"/>
      <c r="E150" s="31"/>
      <c r="F150" s="33"/>
      <c r="G150" s="31"/>
      <c r="H150" s="26"/>
      <c r="I150" s="31"/>
      <c r="J150" s="33"/>
      <c r="K150" s="31"/>
      <c r="L150" s="33"/>
      <c r="M150" s="43"/>
      <c r="N150" s="39"/>
    </row>
    <row r="151" spans="1:14" x14ac:dyDescent="0.2">
      <c r="A151" s="1" t="s">
        <v>288</v>
      </c>
      <c r="B151" s="2" t="s">
        <v>1</v>
      </c>
      <c r="C151" s="18"/>
      <c r="D151" s="26"/>
      <c r="E151" s="31"/>
      <c r="F151" s="33"/>
      <c r="G151" s="31"/>
      <c r="H151" s="26">
        <v>192304</v>
      </c>
      <c r="I151" s="31"/>
      <c r="J151" s="33"/>
      <c r="K151" s="31"/>
      <c r="L151" s="33"/>
      <c r="M151" s="43"/>
      <c r="N151" s="39"/>
    </row>
    <row r="152" spans="1:14" s="8" customFormat="1" x14ac:dyDescent="0.2">
      <c r="A152" s="4" t="s">
        <v>289</v>
      </c>
      <c r="B152" s="5" t="s">
        <v>290</v>
      </c>
      <c r="C152" s="7">
        <f>SUM(C153:C155)</f>
        <v>0</v>
      </c>
      <c r="D152" s="7">
        <f t="shared" ref="D152:N152" si="11">SUM(D153:D155)</f>
        <v>546162</v>
      </c>
      <c r="E152" s="7">
        <f t="shared" si="11"/>
        <v>300004</v>
      </c>
      <c r="F152" s="7">
        <f t="shared" si="11"/>
        <v>0</v>
      </c>
      <c r="G152" s="7">
        <f>SUM(G153:G155)</f>
        <v>0</v>
      </c>
      <c r="H152" s="7">
        <f t="shared" si="11"/>
        <v>640428</v>
      </c>
      <c r="I152" s="7">
        <f t="shared" si="11"/>
        <v>105662</v>
      </c>
      <c r="J152" s="7">
        <f t="shared" si="11"/>
        <v>881162</v>
      </c>
      <c r="K152" s="7">
        <f t="shared" si="11"/>
        <v>502301</v>
      </c>
      <c r="L152" s="7">
        <f t="shared" si="11"/>
        <v>0</v>
      </c>
      <c r="M152" s="7">
        <f>SUM(M153:M155)</f>
        <v>0</v>
      </c>
      <c r="N152" s="7">
        <f t="shared" si="11"/>
        <v>1225834</v>
      </c>
    </row>
    <row r="153" spans="1:14" x14ac:dyDescent="0.2">
      <c r="A153" s="1" t="s">
        <v>291</v>
      </c>
      <c r="B153" s="2" t="s">
        <v>292</v>
      </c>
      <c r="C153" s="18"/>
      <c r="D153" s="26"/>
      <c r="E153" s="31"/>
      <c r="F153" s="33"/>
      <c r="G153" s="31"/>
      <c r="H153" s="26"/>
      <c r="I153" s="31">
        <v>105662</v>
      </c>
      <c r="J153" s="33">
        <v>551163</v>
      </c>
      <c r="K153" s="31">
        <v>105662</v>
      </c>
      <c r="L153" s="33"/>
      <c r="M153" s="43"/>
      <c r="N153" s="39">
        <v>763031</v>
      </c>
    </row>
    <row r="154" spans="1:14" x14ac:dyDescent="0.2">
      <c r="A154" s="1" t="s">
        <v>293</v>
      </c>
      <c r="B154" s="2" t="s">
        <v>56</v>
      </c>
      <c r="C154" s="18"/>
      <c r="D154" s="26">
        <v>546162</v>
      </c>
      <c r="E154" s="31">
        <v>300004</v>
      </c>
      <c r="F154" s="33"/>
      <c r="G154" s="31"/>
      <c r="H154" s="26">
        <v>640428</v>
      </c>
      <c r="I154" s="31"/>
      <c r="J154" s="33">
        <v>329999</v>
      </c>
      <c r="K154" s="31">
        <v>396639</v>
      </c>
      <c r="L154" s="33"/>
      <c r="M154" s="43"/>
      <c r="N154" s="39">
        <v>462803</v>
      </c>
    </row>
    <row r="155" spans="1:14" x14ac:dyDescent="0.2">
      <c r="A155" s="1" t="s">
        <v>294</v>
      </c>
      <c r="B155" s="2" t="s">
        <v>1</v>
      </c>
      <c r="C155" s="18"/>
      <c r="D155" s="26"/>
      <c r="E155" s="31"/>
      <c r="F155" s="33"/>
      <c r="G155" s="31"/>
      <c r="H155" s="26"/>
      <c r="I155" s="31"/>
      <c r="J155" s="33"/>
      <c r="K155" s="31"/>
      <c r="L155" s="33"/>
      <c r="M155" s="43"/>
      <c r="N155" s="39"/>
    </row>
    <row r="156" spans="1:14" s="8" customFormat="1" x14ac:dyDescent="0.2">
      <c r="A156" s="4" t="s">
        <v>295</v>
      </c>
      <c r="B156" s="5" t="s">
        <v>296</v>
      </c>
      <c r="C156" s="7">
        <f>SUM(C157:C167)</f>
        <v>0</v>
      </c>
      <c r="D156" s="7">
        <f t="shared" ref="D156:N156" si="12">SUM(D157:D167)</f>
        <v>8853790</v>
      </c>
      <c r="E156" s="7">
        <f t="shared" si="12"/>
        <v>23061990</v>
      </c>
      <c r="F156" s="7">
        <f t="shared" si="12"/>
        <v>19627770</v>
      </c>
      <c r="G156" s="7">
        <f>SUM(G157:G167)</f>
        <v>17388448</v>
      </c>
      <c r="H156" s="7">
        <f>SUM(H157:H167)</f>
        <v>19433615</v>
      </c>
      <c r="I156" s="7">
        <f t="shared" si="12"/>
        <v>19856513</v>
      </c>
      <c r="J156" s="7">
        <f t="shared" si="12"/>
        <v>17447017</v>
      </c>
      <c r="K156" s="7">
        <f t="shared" si="12"/>
        <v>17933850</v>
      </c>
      <c r="L156" s="7">
        <f t="shared" si="12"/>
        <v>16250920</v>
      </c>
      <c r="M156" s="7">
        <f>SUM(M157:M167)</f>
        <v>19199874</v>
      </c>
      <c r="N156" s="7">
        <f t="shared" si="12"/>
        <v>23734933</v>
      </c>
    </row>
    <row r="157" spans="1:14" x14ac:dyDescent="0.2">
      <c r="A157" s="1" t="s">
        <v>297</v>
      </c>
      <c r="B157" s="2" t="s">
        <v>57</v>
      </c>
      <c r="C157" s="18"/>
      <c r="D157" s="26"/>
      <c r="E157" s="31">
        <v>20296952</v>
      </c>
      <c r="F157" s="33">
        <v>11939383</v>
      </c>
      <c r="G157" s="31">
        <v>11939383</v>
      </c>
      <c r="H157" s="26">
        <v>11939383</v>
      </c>
      <c r="I157" s="31">
        <v>11939383</v>
      </c>
      <c r="J157" s="33">
        <v>11939383</v>
      </c>
      <c r="K157" s="31">
        <v>11939383</v>
      </c>
      <c r="L157" s="33">
        <v>11939383</v>
      </c>
      <c r="M157" s="43">
        <v>11939383</v>
      </c>
      <c r="N157" s="39">
        <v>11939383</v>
      </c>
    </row>
    <row r="158" spans="1:14" x14ac:dyDescent="0.2">
      <c r="A158" s="1" t="s">
        <v>298</v>
      </c>
      <c r="B158" s="2" t="s">
        <v>58</v>
      </c>
      <c r="C158" s="18"/>
      <c r="D158" s="26">
        <v>124255</v>
      </c>
      <c r="E158" s="31">
        <v>30474</v>
      </c>
      <c r="F158" s="33">
        <v>97332</v>
      </c>
      <c r="G158" s="31">
        <v>286359</v>
      </c>
      <c r="H158" s="26">
        <v>56596</v>
      </c>
      <c r="I158" s="31"/>
      <c r="J158" s="33">
        <v>626475</v>
      </c>
      <c r="K158" s="31">
        <v>255078</v>
      </c>
      <c r="L158" s="33"/>
      <c r="M158" s="43">
        <v>322310</v>
      </c>
      <c r="N158" s="39">
        <v>414777</v>
      </c>
    </row>
    <row r="159" spans="1:14" x14ac:dyDescent="0.2">
      <c r="A159" s="1" t="s">
        <v>299</v>
      </c>
      <c r="B159" s="2" t="s">
        <v>59</v>
      </c>
      <c r="C159" s="18"/>
      <c r="D159" s="26">
        <v>3806250</v>
      </c>
      <c r="E159" s="31"/>
      <c r="F159" s="33">
        <v>5694439</v>
      </c>
      <c r="G159" s="31">
        <v>4166667</v>
      </c>
      <c r="H159" s="26">
        <v>4166667</v>
      </c>
      <c r="I159" s="31">
        <v>4166667</v>
      </c>
      <c r="J159" s="33">
        <v>4166667</v>
      </c>
      <c r="K159" s="31">
        <v>4166667</v>
      </c>
      <c r="L159" s="33">
        <v>4166667</v>
      </c>
      <c r="M159" s="43">
        <v>4166667</v>
      </c>
      <c r="N159" s="39">
        <v>4166667</v>
      </c>
    </row>
    <row r="160" spans="1:14" x14ac:dyDescent="0.2">
      <c r="A160" s="1" t="s">
        <v>300</v>
      </c>
      <c r="B160" s="2" t="s">
        <v>60</v>
      </c>
      <c r="C160" s="18"/>
      <c r="D160" s="26"/>
      <c r="E160" s="31"/>
      <c r="F160" s="33"/>
      <c r="G160" s="31"/>
      <c r="H160" s="26">
        <v>1828574</v>
      </c>
      <c r="I160" s="31">
        <v>1828574</v>
      </c>
      <c r="J160" s="33"/>
      <c r="K160" s="31"/>
      <c r="L160" s="33"/>
      <c r="M160" s="43"/>
      <c r="N160" s="39"/>
    </row>
    <row r="161" spans="1:14" x14ac:dyDescent="0.2">
      <c r="A161" s="1" t="s">
        <v>301</v>
      </c>
      <c r="B161" s="2" t="s">
        <v>302</v>
      </c>
      <c r="C161" s="18"/>
      <c r="D161" s="26"/>
      <c r="E161" s="31"/>
      <c r="F161" s="33"/>
      <c r="G161" s="31"/>
      <c r="H161" s="26"/>
      <c r="I161" s="31"/>
      <c r="J161" s="33"/>
      <c r="K161" s="31"/>
      <c r="L161" s="33"/>
      <c r="M161" s="43"/>
      <c r="N161" s="39"/>
    </row>
    <row r="162" spans="1:14" x14ac:dyDescent="0.2">
      <c r="A162" s="1" t="s">
        <v>303</v>
      </c>
      <c r="B162" s="2" t="s">
        <v>304</v>
      </c>
      <c r="C162" s="18"/>
      <c r="D162" s="26"/>
      <c r="E162" s="31"/>
      <c r="F162" s="33"/>
      <c r="G162" s="31"/>
      <c r="H162" s="26"/>
      <c r="I162" s="31"/>
      <c r="J162" s="33"/>
      <c r="K162" s="31"/>
      <c r="L162" s="33"/>
      <c r="M162" s="43"/>
      <c r="N162" s="39"/>
    </row>
    <row r="163" spans="1:14" x14ac:dyDescent="0.2">
      <c r="A163" s="1" t="s">
        <v>305</v>
      </c>
      <c r="B163" s="2" t="s">
        <v>61</v>
      </c>
      <c r="C163" s="18"/>
      <c r="D163" s="26">
        <v>1113600</v>
      </c>
      <c r="E163" s="31">
        <v>1951353</v>
      </c>
      <c r="F163" s="33">
        <v>389200</v>
      </c>
      <c r="G163" s="31">
        <v>104800</v>
      </c>
      <c r="H163" s="26">
        <v>100000</v>
      </c>
      <c r="I163" s="31">
        <v>1204529</v>
      </c>
      <c r="J163" s="33">
        <v>44100</v>
      </c>
      <c r="K163" s="31">
        <v>441780</v>
      </c>
      <c r="L163" s="33">
        <v>144870</v>
      </c>
      <c r="M163" s="43">
        <v>984100</v>
      </c>
      <c r="N163" s="39">
        <v>1957120</v>
      </c>
    </row>
    <row r="164" spans="1:14" x14ac:dyDescent="0.2">
      <c r="A164" s="1" t="s">
        <v>306</v>
      </c>
      <c r="B164" s="2" t="s">
        <v>307</v>
      </c>
      <c r="C164" s="18"/>
      <c r="D164" s="26">
        <v>40845</v>
      </c>
      <c r="E164" s="31">
        <v>33211</v>
      </c>
      <c r="F164" s="33">
        <v>64305</v>
      </c>
      <c r="G164" s="31">
        <v>366389</v>
      </c>
      <c r="H164" s="26">
        <v>116804</v>
      </c>
      <c r="I164" s="31">
        <v>98550</v>
      </c>
      <c r="J164" s="33">
        <v>54408</v>
      </c>
      <c r="K164" s="31">
        <v>96984</v>
      </c>
      <c r="L164" s="33"/>
      <c r="M164" s="43">
        <v>45244</v>
      </c>
      <c r="N164" s="39">
        <v>124529</v>
      </c>
    </row>
    <row r="165" spans="1:14" x14ac:dyDescent="0.2">
      <c r="A165" s="1" t="s">
        <v>308</v>
      </c>
      <c r="B165" s="2" t="s">
        <v>309</v>
      </c>
      <c r="C165" s="18"/>
      <c r="D165" s="26"/>
      <c r="E165" s="31"/>
      <c r="F165" s="33"/>
      <c r="G165" s="31"/>
      <c r="H165" s="26"/>
      <c r="I165" s="31">
        <v>148750</v>
      </c>
      <c r="J165" s="33"/>
      <c r="K165" s="31"/>
      <c r="L165" s="33"/>
      <c r="M165" s="43"/>
      <c r="N165" s="39"/>
    </row>
    <row r="166" spans="1:14" x14ac:dyDescent="0.2">
      <c r="A166" s="1" t="s">
        <v>310</v>
      </c>
      <c r="B166" s="2" t="s">
        <v>311</v>
      </c>
      <c r="C166" s="18"/>
      <c r="D166" s="26">
        <v>3250000</v>
      </c>
      <c r="E166" s="31">
        <v>750000</v>
      </c>
      <c r="F166" s="33">
        <v>1443111</v>
      </c>
      <c r="G166" s="31">
        <v>524850</v>
      </c>
      <c r="H166" s="26">
        <v>1225591</v>
      </c>
      <c r="I166" s="31">
        <v>470060</v>
      </c>
      <c r="J166" s="33">
        <v>615984</v>
      </c>
      <c r="K166" s="31">
        <v>1033958</v>
      </c>
      <c r="L166" s="33"/>
      <c r="M166" s="43">
        <v>1742170</v>
      </c>
      <c r="N166" s="39">
        <v>2992037</v>
      </c>
    </row>
    <row r="167" spans="1:14" x14ac:dyDescent="0.2">
      <c r="A167" s="1" t="s">
        <v>312</v>
      </c>
      <c r="B167" s="2" t="s">
        <v>1</v>
      </c>
      <c r="C167" s="18"/>
      <c r="D167" s="26">
        <v>518840</v>
      </c>
      <c r="E167" s="31"/>
      <c r="F167" s="33"/>
      <c r="G167" s="31"/>
      <c r="H167" s="26"/>
      <c r="I167" s="31"/>
      <c r="J167" s="33"/>
      <c r="K167" s="31"/>
      <c r="L167" s="33"/>
      <c r="M167" s="43"/>
      <c r="N167" s="39">
        <v>2140420</v>
      </c>
    </row>
    <row r="168" spans="1:14" s="8" customFormat="1" x14ac:dyDescent="0.2">
      <c r="A168" s="4" t="s">
        <v>313</v>
      </c>
      <c r="B168" s="5" t="s">
        <v>314</v>
      </c>
      <c r="C168" s="7">
        <f>SUM(C169:C175)</f>
        <v>0</v>
      </c>
      <c r="D168" s="7">
        <f t="shared" ref="D168:N168" si="13">SUM(D169:D175)</f>
        <v>2676884</v>
      </c>
      <c r="E168" s="7">
        <f t="shared" si="13"/>
        <v>763638</v>
      </c>
      <c r="F168" s="7">
        <f t="shared" si="13"/>
        <v>2003305</v>
      </c>
      <c r="G168" s="7">
        <f>SUM(G169:G175)</f>
        <v>60281</v>
      </c>
      <c r="H168" s="7">
        <f>SUM(H169:H175)</f>
        <v>1812539</v>
      </c>
      <c r="I168" s="7">
        <f t="shared" si="13"/>
        <v>1100252</v>
      </c>
      <c r="J168" s="7">
        <f t="shared" si="13"/>
        <v>1804238</v>
      </c>
      <c r="K168" s="7">
        <f t="shared" si="13"/>
        <v>1057395</v>
      </c>
      <c r="L168" s="7">
        <f t="shared" si="13"/>
        <v>990934</v>
      </c>
      <c r="M168" s="7">
        <f t="shared" si="13"/>
        <v>561536</v>
      </c>
      <c r="N168" s="7">
        <f t="shared" si="13"/>
        <v>5847687</v>
      </c>
    </row>
    <row r="169" spans="1:14" x14ac:dyDescent="0.2">
      <c r="A169" s="1" t="s">
        <v>315</v>
      </c>
      <c r="B169" s="2" t="s">
        <v>316</v>
      </c>
      <c r="C169" s="18"/>
      <c r="D169" s="26"/>
      <c r="E169" s="31"/>
      <c r="F169" s="33"/>
      <c r="G169" s="31"/>
      <c r="H169" s="26"/>
      <c r="I169" s="31"/>
      <c r="J169" s="33"/>
      <c r="K169" s="31"/>
      <c r="L169" s="33"/>
      <c r="M169" s="43"/>
      <c r="N169" s="39"/>
    </row>
    <row r="170" spans="1:14" x14ac:dyDescent="0.2">
      <c r="A170" s="1" t="s">
        <v>317</v>
      </c>
      <c r="B170" s="2" t="s">
        <v>318</v>
      </c>
      <c r="C170" s="18"/>
      <c r="D170" s="26"/>
      <c r="E170" s="31"/>
      <c r="F170" s="33">
        <v>360000</v>
      </c>
      <c r="G170" s="31"/>
      <c r="H170" s="26"/>
      <c r="I170" s="31"/>
      <c r="J170" s="33">
        <v>480000</v>
      </c>
      <c r="K170" s="31"/>
      <c r="L170" s="33"/>
      <c r="M170" s="43"/>
      <c r="N170" s="39">
        <v>600000</v>
      </c>
    </row>
    <row r="171" spans="1:14" x14ac:dyDescent="0.2">
      <c r="A171" s="1" t="s">
        <v>319</v>
      </c>
      <c r="B171" s="2" t="s">
        <v>320</v>
      </c>
      <c r="C171" s="18"/>
      <c r="D171" s="26"/>
      <c r="E171" s="31"/>
      <c r="F171" s="33"/>
      <c r="G171" s="31"/>
      <c r="H171" s="26"/>
      <c r="I171" s="31"/>
      <c r="J171" s="33"/>
      <c r="K171" s="31"/>
      <c r="L171" s="33"/>
      <c r="M171" s="43"/>
      <c r="N171" s="39"/>
    </row>
    <row r="172" spans="1:14" x14ac:dyDescent="0.2">
      <c r="A172" s="1" t="s">
        <v>321</v>
      </c>
      <c r="B172" s="2" t="s">
        <v>322</v>
      </c>
      <c r="C172" s="18"/>
      <c r="D172" s="26"/>
      <c r="E172" s="31"/>
      <c r="F172" s="33"/>
      <c r="G172" s="31"/>
      <c r="H172" s="26"/>
      <c r="I172" s="31"/>
      <c r="J172" s="33"/>
      <c r="K172" s="31"/>
      <c r="L172" s="33"/>
      <c r="M172" s="43"/>
      <c r="N172" s="39"/>
    </row>
    <row r="173" spans="1:14" x14ac:dyDescent="0.2">
      <c r="A173" s="1" t="s">
        <v>323</v>
      </c>
      <c r="B173" s="2" t="s">
        <v>62</v>
      </c>
      <c r="C173" s="18"/>
      <c r="D173" s="26">
        <v>2559454</v>
      </c>
      <c r="E173" s="31">
        <v>763638</v>
      </c>
      <c r="F173" s="33">
        <v>1523958</v>
      </c>
      <c r="G173" s="31"/>
      <c r="H173" s="26">
        <v>1752539</v>
      </c>
      <c r="I173" s="31">
        <v>1039882</v>
      </c>
      <c r="J173" s="33">
        <v>1264238</v>
      </c>
      <c r="K173" s="31">
        <v>997395</v>
      </c>
      <c r="L173" s="33">
        <v>930934</v>
      </c>
      <c r="M173" s="43">
        <v>500000</v>
      </c>
      <c r="N173" s="39">
        <v>5186151</v>
      </c>
    </row>
    <row r="174" spans="1:14" x14ac:dyDescent="0.2">
      <c r="A174" s="1" t="s">
        <v>324</v>
      </c>
      <c r="B174" s="2" t="s">
        <v>325</v>
      </c>
      <c r="C174" s="18"/>
      <c r="D174" s="26"/>
      <c r="E174" s="31"/>
      <c r="F174" s="33"/>
      <c r="G174" s="31"/>
      <c r="H174" s="26"/>
      <c r="I174" s="31"/>
      <c r="J174" s="33"/>
      <c r="K174" s="31"/>
      <c r="L174" s="33"/>
      <c r="M174" s="43"/>
      <c r="N174" s="39"/>
    </row>
    <row r="175" spans="1:14" x14ac:dyDescent="0.2">
      <c r="A175" s="1" t="s">
        <v>326</v>
      </c>
      <c r="B175" s="2" t="s">
        <v>1</v>
      </c>
      <c r="C175" s="18"/>
      <c r="D175" s="26">
        <v>117430</v>
      </c>
      <c r="E175" s="31"/>
      <c r="F175" s="33">
        <v>119347</v>
      </c>
      <c r="G175" s="31">
        <v>60281</v>
      </c>
      <c r="H175" s="26">
        <v>60000</v>
      </c>
      <c r="I175" s="31">
        <v>60370</v>
      </c>
      <c r="J175" s="33">
        <v>60000</v>
      </c>
      <c r="K175" s="31">
        <v>60000</v>
      </c>
      <c r="L175" s="33">
        <v>60000</v>
      </c>
      <c r="M175" s="43">
        <v>61536</v>
      </c>
      <c r="N175" s="39">
        <v>61536</v>
      </c>
    </row>
    <row r="176" spans="1:14" s="8" customFormat="1" x14ac:dyDescent="0.2">
      <c r="A176" s="4" t="s">
        <v>327</v>
      </c>
      <c r="B176" s="5" t="s">
        <v>328</v>
      </c>
      <c r="C176" s="7">
        <f>SUM(C177)</f>
        <v>0</v>
      </c>
      <c r="D176" s="7">
        <f t="shared" ref="D176:N176" si="14">SUM(D177)</f>
        <v>0</v>
      </c>
      <c r="E176" s="7">
        <f t="shared" si="14"/>
        <v>0</v>
      </c>
      <c r="F176" s="7">
        <f t="shared" si="14"/>
        <v>0</v>
      </c>
      <c r="G176" s="7">
        <f>SUM(G177)</f>
        <v>0</v>
      </c>
      <c r="H176" s="7">
        <f t="shared" si="14"/>
        <v>77040</v>
      </c>
      <c r="I176" s="7">
        <f t="shared" si="14"/>
        <v>0</v>
      </c>
      <c r="J176" s="7">
        <f t="shared" si="14"/>
        <v>0</v>
      </c>
      <c r="K176" s="7">
        <f t="shared" si="14"/>
        <v>5438139</v>
      </c>
      <c r="L176" s="7">
        <f t="shared" si="14"/>
        <v>20000</v>
      </c>
      <c r="M176" s="7">
        <f t="shared" si="14"/>
        <v>2461962</v>
      </c>
      <c r="N176" s="7">
        <f t="shared" si="14"/>
        <v>52500</v>
      </c>
    </row>
    <row r="177" spans="1:14" x14ac:dyDescent="0.2">
      <c r="A177" s="1" t="s">
        <v>329</v>
      </c>
      <c r="B177" s="2" t="s">
        <v>330</v>
      </c>
      <c r="C177" s="18"/>
      <c r="D177" s="26"/>
      <c r="E177" s="31"/>
      <c r="F177" s="33"/>
      <c r="G177" s="31"/>
      <c r="H177" s="26">
        <v>77040</v>
      </c>
      <c r="I177" s="31"/>
      <c r="J177" s="33"/>
      <c r="K177" s="31">
        <v>5438139</v>
      </c>
      <c r="L177" s="33">
        <v>20000</v>
      </c>
      <c r="M177" s="43">
        <v>2461962</v>
      </c>
      <c r="N177" s="39">
        <v>52500</v>
      </c>
    </row>
    <row r="178" spans="1:14" s="8" customFormat="1" x14ac:dyDescent="0.2">
      <c r="A178" s="4" t="s">
        <v>331</v>
      </c>
      <c r="B178" s="5" t="s">
        <v>332</v>
      </c>
      <c r="C178" s="7">
        <f>SUM(C179:C184)</f>
        <v>166667</v>
      </c>
      <c r="D178" s="7">
        <f t="shared" ref="D178:N178" si="15">SUM(D179:D184)</f>
        <v>1073921</v>
      </c>
      <c r="E178" s="7">
        <f t="shared" si="15"/>
        <v>600000</v>
      </c>
      <c r="F178" s="7">
        <f t="shared" si="15"/>
        <v>3667298</v>
      </c>
      <c r="G178" s="7">
        <f>SUM(G179:G184)</f>
        <v>640000</v>
      </c>
      <c r="H178" s="7">
        <f t="shared" si="15"/>
        <v>1089469</v>
      </c>
      <c r="I178" s="7">
        <f t="shared" si="15"/>
        <v>2697393</v>
      </c>
      <c r="J178" s="7">
        <f>SUM(J179:J184)</f>
        <v>1786615</v>
      </c>
      <c r="K178" s="7">
        <f t="shared" si="15"/>
        <v>2705432</v>
      </c>
      <c r="L178" s="7">
        <f t="shared" si="15"/>
        <v>1352369</v>
      </c>
      <c r="M178" s="7">
        <f>SUM(M179:M184)</f>
        <v>3395000</v>
      </c>
      <c r="N178" s="7">
        <f t="shared" si="15"/>
        <v>5295961</v>
      </c>
    </row>
    <row r="179" spans="1:14" x14ac:dyDescent="0.2">
      <c r="A179" s="1" t="s">
        <v>333</v>
      </c>
      <c r="B179" s="2" t="s">
        <v>334</v>
      </c>
      <c r="C179" s="18"/>
      <c r="D179" s="26"/>
      <c r="E179" s="31"/>
      <c r="F179" s="33"/>
      <c r="G179" s="31"/>
      <c r="H179" s="26"/>
      <c r="I179" s="31"/>
      <c r="J179" s="33"/>
      <c r="K179" s="31">
        <v>790000</v>
      </c>
      <c r="L179" s="33"/>
      <c r="M179" s="43"/>
      <c r="N179" s="39"/>
    </row>
    <row r="180" spans="1:14" x14ac:dyDescent="0.2">
      <c r="A180" s="1" t="s">
        <v>335</v>
      </c>
      <c r="B180" s="2" t="s">
        <v>63</v>
      </c>
      <c r="C180" s="18"/>
      <c r="D180" s="26"/>
      <c r="E180" s="31">
        <v>600000</v>
      </c>
      <c r="F180" s="33">
        <v>652500</v>
      </c>
      <c r="G180" s="31">
        <v>640000</v>
      </c>
      <c r="H180" s="26"/>
      <c r="I180" s="31">
        <v>500000</v>
      </c>
      <c r="J180" s="33"/>
      <c r="K180" s="31"/>
      <c r="L180" s="33">
        <v>245000</v>
      </c>
      <c r="M180" s="43">
        <v>1395000</v>
      </c>
      <c r="N180" s="39">
        <v>385000</v>
      </c>
    </row>
    <row r="181" spans="1:14" x14ac:dyDescent="0.2">
      <c r="A181" s="1" t="s">
        <v>336</v>
      </c>
      <c r="B181" s="2" t="s">
        <v>337</v>
      </c>
      <c r="C181" s="18"/>
      <c r="D181" s="26"/>
      <c r="E181" s="31"/>
      <c r="F181" s="33"/>
      <c r="G181" s="31"/>
      <c r="H181" s="26"/>
      <c r="I181" s="31"/>
      <c r="J181" s="33">
        <v>517500</v>
      </c>
      <c r="K181" s="31"/>
      <c r="L181" s="33"/>
      <c r="M181" s="43"/>
      <c r="N181" s="39"/>
    </row>
    <row r="182" spans="1:14" x14ac:dyDescent="0.2">
      <c r="A182" s="1" t="s">
        <v>338</v>
      </c>
      <c r="B182" s="2" t="s">
        <v>339</v>
      </c>
      <c r="C182" s="18"/>
      <c r="D182" s="26"/>
      <c r="E182" s="31"/>
      <c r="F182" s="33"/>
      <c r="G182" s="31"/>
      <c r="H182" s="26"/>
      <c r="I182" s="31"/>
      <c r="J182" s="33"/>
      <c r="K182" s="31"/>
      <c r="L182" s="33"/>
      <c r="M182" s="43"/>
      <c r="N182" s="39"/>
    </row>
    <row r="183" spans="1:14" x14ac:dyDescent="0.2">
      <c r="A183" s="1" t="s">
        <v>340</v>
      </c>
      <c r="B183" s="2" t="s">
        <v>341</v>
      </c>
      <c r="C183" s="18">
        <v>166667</v>
      </c>
      <c r="D183" s="26">
        <v>1073921</v>
      </c>
      <c r="E183" s="31"/>
      <c r="F183" s="33">
        <v>2158945</v>
      </c>
      <c r="G183" s="31"/>
      <c r="H183" s="26">
        <v>1089469</v>
      </c>
      <c r="I183" s="31">
        <v>2197393</v>
      </c>
      <c r="J183" s="33">
        <v>1102448</v>
      </c>
      <c r="K183" s="31">
        <v>1104369</v>
      </c>
      <c r="L183" s="33">
        <v>1107369</v>
      </c>
      <c r="M183" s="43"/>
      <c r="N183" s="39">
        <v>3309191</v>
      </c>
    </row>
    <row r="184" spans="1:14" x14ac:dyDescent="0.2">
      <c r="A184" s="1" t="s">
        <v>342</v>
      </c>
      <c r="B184" s="2" t="s">
        <v>1</v>
      </c>
      <c r="C184" s="18"/>
      <c r="D184" s="26"/>
      <c r="E184" s="31"/>
      <c r="F184" s="33">
        <v>855853</v>
      </c>
      <c r="G184" s="31"/>
      <c r="H184" s="26"/>
      <c r="I184" s="31"/>
      <c r="J184" s="33">
        <v>166667</v>
      </c>
      <c r="K184" s="31">
        <v>811063</v>
      </c>
      <c r="L184" s="33"/>
      <c r="M184" s="43">
        <v>2000000</v>
      </c>
      <c r="N184" s="39">
        <v>1601770</v>
      </c>
    </row>
    <row r="185" spans="1:14" s="8" customFormat="1" x14ac:dyDescent="0.2">
      <c r="A185" s="4" t="s">
        <v>343</v>
      </c>
      <c r="B185" s="5" t="s">
        <v>344</v>
      </c>
      <c r="C185" s="7">
        <f>SUM(C186:C190)</f>
        <v>0</v>
      </c>
      <c r="D185" s="7">
        <f t="shared" ref="D185:N185" si="16">SUM(D186:D190)</f>
        <v>268104</v>
      </c>
      <c r="E185" s="7">
        <f t="shared" si="16"/>
        <v>312713</v>
      </c>
      <c r="F185" s="7">
        <f t="shared" si="16"/>
        <v>0</v>
      </c>
      <c r="G185" s="7">
        <f>SUM(G186:G190)</f>
        <v>257187</v>
      </c>
      <c r="H185" s="7">
        <f>SUM(H186:H190)</f>
        <v>262578</v>
      </c>
      <c r="I185" s="7">
        <f>SUM(I186:I190)</f>
        <v>273504</v>
      </c>
      <c r="J185" s="7">
        <f t="shared" si="16"/>
        <v>481007</v>
      </c>
      <c r="K185" s="7">
        <f t="shared" si="16"/>
        <v>0</v>
      </c>
      <c r="L185" s="7">
        <f t="shared" si="16"/>
        <v>511765</v>
      </c>
      <c r="M185" s="7">
        <f t="shared" si="16"/>
        <v>228895</v>
      </c>
      <c r="N185" s="7">
        <f t="shared" si="16"/>
        <v>271556</v>
      </c>
    </row>
    <row r="186" spans="1:14" x14ac:dyDescent="0.2">
      <c r="A186" s="1" t="s">
        <v>345</v>
      </c>
      <c r="B186" s="2" t="s">
        <v>64</v>
      </c>
      <c r="C186" s="18"/>
      <c r="D186" s="26">
        <v>268104</v>
      </c>
      <c r="E186" s="31">
        <v>268091</v>
      </c>
      <c r="F186" s="33"/>
      <c r="G186" s="31">
        <v>257187</v>
      </c>
      <c r="H186" s="26">
        <v>262578</v>
      </c>
      <c r="I186" s="31">
        <v>273504</v>
      </c>
      <c r="J186" s="33">
        <v>481007</v>
      </c>
      <c r="K186" s="31"/>
      <c r="L186" s="33">
        <v>511765</v>
      </c>
      <c r="M186" s="43">
        <v>228895</v>
      </c>
      <c r="N186" s="39">
        <v>271556</v>
      </c>
    </row>
    <row r="187" spans="1:14" x14ac:dyDescent="0.2">
      <c r="A187" s="1" t="s">
        <v>346</v>
      </c>
      <c r="B187" s="2" t="s">
        <v>347</v>
      </c>
      <c r="C187" s="18"/>
      <c r="D187" s="26"/>
      <c r="E187" s="31"/>
      <c r="F187" s="33"/>
      <c r="G187" s="31"/>
      <c r="H187" s="26"/>
      <c r="I187" s="31"/>
      <c r="J187" s="33"/>
      <c r="K187" s="31"/>
      <c r="L187" s="33"/>
      <c r="M187" s="43"/>
      <c r="N187" s="39"/>
    </row>
    <row r="188" spans="1:14" x14ac:dyDescent="0.2">
      <c r="A188" s="1" t="s">
        <v>348</v>
      </c>
      <c r="B188" s="2" t="s">
        <v>349</v>
      </c>
      <c r="C188" s="18"/>
      <c r="D188" s="26"/>
      <c r="E188" s="31">
        <v>44622</v>
      </c>
      <c r="F188" s="33"/>
      <c r="G188" s="31"/>
      <c r="H188" s="26"/>
      <c r="I188" s="31"/>
      <c r="J188" s="33"/>
      <c r="K188" s="31"/>
      <c r="L188" s="33"/>
      <c r="M188" s="43"/>
      <c r="N188" s="39"/>
    </row>
    <row r="189" spans="1:14" x14ac:dyDescent="0.2">
      <c r="A189" s="1" t="s">
        <v>350</v>
      </c>
      <c r="B189" s="2" t="s">
        <v>351</v>
      </c>
      <c r="C189" s="18"/>
      <c r="D189" s="26"/>
      <c r="E189" s="31"/>
      <c r="F189" s="33"/>
      <c r="G189" s="31"/>
      <c r="H189" s="26"/>
      <c r="I189" s="31"/>
      <c r="J189" s="33"/>
      <c r="K189" s="31"/>
      <c r="L189" s="33"/>
      <c r="M189" s="43"/>
      <c r="N189" s="39"/>
    </row>
    <row r="190" spans="1:14" x14ac:dyDescent="0.2">
      <c r="A190" s="1" t="s">
        <v>352</v>
      </c>
      <c r="B190" s="2" t="s">
        <v>1</v>
      </c>
      <c r="C190" s="18"/>
      <c r="D190" s="26"/>
      <c r="E190" s="31"/>
      <c r="F190" s="33"/>
      <c r="G190" s="31"/>
      <c r="H190" s="26"/>
      <c r="I190" s="31"/>
      <c r="J190" s="33"/>
      <c r="K190" s="31"/>
      <c r="L190" s="33"/>
      <c r="M190" s="43"/>
      <c r="N190" s="39"/>
    </row>
    <row r="191" spans="1:14" s="8" customFormat="1" x14ac:dyDescent="0.2">
      <c r="A191" s="4" t="s">
        <v>353</v>
      </c>
      <c r="B191" s="5" t="s">
        <v>354</v>
      </c>
      <c r="C191" s="7">
        <f>SUM(C192:C193)</f>
        <v>0</v>
      </c>
      <c r="D191" s="7">
        <f t="shared" ref="D191:N191" si="17">SUM(D192:D193)</f>
        <v>0</v>
      </c>
      <c r="E191" s="7">
        <f t="shared" si="17"/>
        <v>0</v>
      </c>
      <c r="F191" s="7">
        <f t="shared" si="17"/>
        <v>0</v>
      </c>
      <c r="G191" s="7">
        <f>SUM(G192:G193)</f>
        <v>0</v>
      </c>
      <c r="H191" s="7">
        <f t="shared" si="17"/>
        <v>0</v>
      </c>
      <c r="I191" s="7">
        <f t="shared" si="17"/>
        <v>0</v>
      </c>
      <c r="J191" s="7">
        <f t="shared" si="17"/>
        <v>0</v>
      </c>
      <c r="K191" s="7">
        <f t="shared" si="17"/>
        <v>0</v>
      </c>
      <c r="L191" s="7">
        <f t="shared" si="17"/>
        <v>0</v>
      </c>
      <c r="M191" s="7">
        <f t="shared" si="17"/>
        <v>0</v>
      </c>
      <c r="N191" s="7">
        <f t="shared" si="17"/>
        <v>0</v>
      </c>
    </row>
    <row r="192" spans="1:14" x14ac:dyDescent="0.2">
      <c r="A192" s="1" t="s">
        <v>355</v>
      </c>
      <c r="B192" s="2" t="s">
        <v>356</v>
      </c>
      <c r="C192" s="18"/>
      <c r="D192" s="26"/>
      <c r="E192" s="31"/>
      <c r="F192" s="33"/>
      <c r="G192" s="31"/>
      <c r="H192" s="26"/>
      <c r="I192" s="31"/>
      <c r="J192" s="33"/>
      <c r="K192" s="31"/>
      <c r="L192" s="33"/>
      <c r="M192" s="43"/>
      <c r="N192" s="39"/>
    </row>
    <row r="193" spans="1:14" x14ac:dyDescent="0.2">
      <c r="A193" s="1" t="s">
        <v>357</v>
      </c>
      <c r="B193" s="2" t="s">
        <v>358</v>
      </c>
      <c r="C193" s="18"/>
      <c r="D193" s="26"/>
      <c r="E193" s="31"/>
      <c r="F193" s="33"/>
      <c r="G193" s="31"/>
      <c r="H193" s="26"/>
      <c r="I193" s="31"/>
      <c r="J193" s="33"/>
      <c r="K193" s="31"/>
      <c r="L193" s="33"/>
      <c r="M193" s="43"/>
      <c r="N193" s="39"/>
    </row>
    <row r="194" spans="1:14" s="8" customFormat="1" x14ac:dyDescent="0.2">
      <c r="A194" s="4" t="s">
        <v>359</v>
      </c>
      <c r="B194" s="5" t="s">
        <v>360</v>
      </c>
      <c r="C194" s="7">
        <f>SUM(C195:C218)</f>
        <v>929971</v>
      </c>
      <c r="D194" s="7">
        <f t="shared" ref="D194:K194" si="18">SUM(D195:D218)</f>
        <v>10642325</v>
      </c>
      <c r="E194" s="7">
        <f t="shared" si="18"/>
        <v>73440808</v>
      </c>
      <c r="F194" s="7">
        <f t="shared" si="18"/>
        <v>74168858</v>
      </c>
      <c r="G194" s="7">
        <f>SUM(G195:G218)</f>
        <v>78899874</v>
      </c>
      <c r="H194" s="7">
        <f>SUM(H195:H218)</f>
        <v>2607308</v>
      </c>
      <c r="I194" s="7">
        <f t="shared" si="18"/>
        <v>28025690</v>
      </c>
      <c r="J194" s="7">
        <f>SUM(J195:J218)</f>
        <v>4981593</v>
      </c>
      <c r="K194" s="7">
        <f t="shared" si="18"/>
        <v>26346456</v>
      </c>
      <c r="L194" s="7">
        <f>SUM(L195:L218)</f>
        <v>4373172</v>
      </c>
      <c r="M194" s="7">
        <f>SUM(M195:M218)</f>
        <v>1419942</v>
      </c>
      <c r="N194" s="7">
        <f>SUM(N195:N218)</f>
        <v>58295180</v>
      </c>
    </row>
    <row r="195" spans="1:14" x14ac:dyDescent="0.2">
      <c r="A195" s="1" t="s">
        <v>361</v>
      </c>
      <c r="B195" s="2" t="s">
        <v>362</v>
      </c>
      <c r="C195" s="18"/>
      <c r="D195" s="26"/>
      <c r="E195" s="31"/>
      <c r="F195" s="33"/>
      <c r="G195" s="31"/>
      <c r="H195" s="26"/>
      <c r="I195" s="31"/>
      <c r="J195" s="33"/>
      <c r="K195" s="31"/>
      <c r="L195" s="33"/>
      <c r="M195" s="43"/>
      <c r="N195" s="39"/>
    </row>
    <row r="196" spans="1:14" x14ac:dyDescent="0.2">
      <c r="A196" s="1" t="s">
        <v>363</v>
      </c>
      <c r="B196" s="2" t="s">
        <v>364</v>
      </c>
      <c r="C196" s="18"/>
      <c r="D196" s="26"/>
      <c r="E196" s="31"/>
      <c r="F196" s="33"/>
      <c r="G196" s="31">
        <v>4000001</v>
      </c>
      <c r="H196" s="26">
        <v>610203</v>
      </c>
      <c r="I196" s="31"/>
      <c r="J196" s="33">
        <v>945217</v>
      </c>
      <c r="K196" s="31"/>
      <c r="L196" s="33"/>
      <c r="M196" s="43"/>
      <c r="N196" s="39"/>
    </row>
    <row r="197" spans="1:14" x14ac:dyDescent="0.2">
      <c r="A197" s="1" t="s">
        <v>365</v>
      </c>
      <c r="B197" s="2" t="s">
        <v>366</v>
      </c>
      <c r="C197" s="18"/>
      <c r="D197" s="26"/>
      <c r="E197" s="31"/>
      <c r="F197" s="33"/>
      <c r="G197" s="31">
        <v>8038800</v>
      </c>
      <c r="H197" s="26"/>
      <c r="I197" s="31"/>
      <c r="J197" s="33"/>
      <c r="K197" s="31">
        <v>4096158</v>
      </c>
      <c r="L197" s="33"/>
      <c r="M197" s="43">
        <v>-49990</v>
      </c>
      <c r="N197" s="39">
        <v>-21710</v>
      </c>
    </row>
    <row r="198" spans="1:14" x14ac:dyDescent="0.2">
      <c r="A198" s="1" t="s">
        <v>367</v>
      </c>
      <c r="B198" s="2" t="s">
        <v>368</v>
      </c>
      <c r="C198" s="18"/>
      <c r="D198" s="26"/>
      <c r="E198" s="31"/>
      <c r="F198" s="33"/>
      <c r="G198" s="31"/>
      <c r="H198" s="26"/>
      <c r="I198" s="31"/>
      <c r="J198" s="33"/>
      <c r="K198" s="31"/>
      <c r="L198" s="33"/>
      <c r="M198" s="43"/>
      <c r="N198" s="39"/>
    </row>
    <row r="199" spans="1:14" x14ac:dyDescent="0.2">
      <c r="A199" s="1" t="s">
        <v>369</v>
      </c>
      <c r="B199" s="2" t="s">
        <v>370</v>
      </c>
      <c r="C199" s="18"/>
      <c r="D199" s="26"/>
      <c r="E199" s="31"/>
      <c r="F199" s="33"/>
      <c r="G199" s="31"/>
      <c r="H199" s="26"/>
      <c r="I199" s="31"/>
      <c r="J199" s="33"/>
      <c r="K199" s="31"/>
      <c r="L199" s="33"/>
      <c r="M199" s="43"/>
      <c r="N199" s="39"/>
    </row>
    <row r="200" spans="1:14" x14ac:dyDescent="0.2">
      <c r="A200" s="1" t="s">
        <v>371</v>
      </c>
      <c r="B200" s="2" t="s">
        <v>65</v>
      </c>
      <c r="C200" s="18"/>
      <c r="D200" s="26">
        <v>7916721</v>
      </c>
      <c r="E200" s="31">
        <v>275280</v>
      </c>
      <c r="F200" s="33">
        <v>39700</v>
      </c>
      <c r="G200" s="31">
        <v>10426251</v>
      </c>
      <c r="H200" s="26">
        <v>52910</v>
      </c>
      <c r="I200" s="31">
        <v>50000</v>
      </c>
      <c r="J200" s="33"/>
      <c r="K200" s="31">
        <v>39400</v>
      </c>
      <c r="L200" s="33"/>
      <c r="M200" s="43">
        <v>71380</v>
      </c>
      <c r="N200" s="39">
        <v>6782516</v>
      </c>
    </row>
    <row r="201" spans="1:14" x14ac:dyDescent="0.2">
      <c r="A201" s="1" t="s">
        <v>372</v>
      </c>
      <c r="B201" s="2" t="s">
        <v>66</v>
      </c>
      <c r="C201" s="18"/>
      <c r="D201" s="26">
        <v>1744931</v>
      </c>
      <c r="E201" s="31"/>
      <c r="F201" s="33"/>
      <c r="G201" s="31">
        <v>57500</v>
      </c>
      <c r="H201" s="26">
        <v>359440</v>
      </c>
      <c r="I201" s="31">
        <v>524475</v>
      </c>
      <c r="J201" s="33">
        <v>350545</v>
      </c>
      <c r="K201" s="31"/>
      <c r="L201" s="33">
        <v>58310</v>
      </c>
      <c r="M201" s="43">
        <v>505524</v>
      </c>
      <c r="N201" s="39">
        <v>666972</v>
      </c>
    </row>
    <row r="202" spans="1:14" x14ac:dyDescent="0.2">
      <c r="A202" s="1" t="s">
        <v>373</v>
      </c>
      <c r="B202" s="2" t="s">
        <v>374</v>
      </c>
      <c r="C202" s="18"/>
      <c r="D202" s="26"/>
      <c r="E202" s="31"/>
      <c r="F202" s="33"/>
      <c r="G202" s="31">
        <v>16811068</v>
      </c>
      <c r="H202" s="26"/>
      <c r="I202" s="31"/>
      <c r="J202" s="33"/>
      <c r="K202" s="31">
        <v>13029306</v>
      </c>
      <c r="L202" s="33"/>
      <c r="M202" s="43">
        <v>193120</v>
      </c>
      <c r="N202" s="39">
        <v>9588410</v>
      </c>
    </row>
    <row r="203" spans="1:14" x14ac:dyDescent="0.2">
      <c r="A203" s="1" t="s">
        <v>375</v>
      </c>
      <c r="B203" s="2" t="s">
        <v>376</v>
      </c>
      <c r="C203" s="18"/>
      <c r="D203" s="26"/>
      <c r="E203" s="31"/>
      <c r="F203" s="33"/>
      <c r="G203" s="31"/>
      <c r="H203" s="26"/>
      <c r="I203" s="31"/>
      <c r="J203" s="33"/>
      <c r="K203" s="31"/>
      <c r="L203" s="33"/>
      <c r="M203" s="43"/>
      <c r="N203" s="39"/>
    </row>
    <row r="204" spans="1:14" x14ac:dyDescent="0.2">
      <c r="A204" s="1" t="s">
        <v>377</v>
      </c>
      <c r="B204" s="2" t="s">
        <v>378</v>
      </c>
      <c r="C204" s="18"/>
      <c r="D204" s="26"/>
      <c r="E204" s="31"/>
      <c r="F204" s="33"/>
      <c r="G204" s="31"/>
      <c r="H204" s="26"/>
      <c r="I204" s="31"/>
      <c r="J204" s="33"/>
      <c r="K204" s="31"/>
      <c r="L204" s="33"/>
      <c r="M204" s="43"/>
      <c r="N204" s="39"/>
    </row>
    <row r="205" spans="1:14" x14ac:dyDescent="0.2">
      <c r="A205" s="1" t="s">
        <v>379</v>
      </c>
      <c r="B205" s="2" t="s">
        <v>380</v>
      </c>
      <c r="C205" s="18"/>
      <c r="D205" s="26"/>
      <c r="E205" s="31"/>
      <c r="F205" s="33"/>
      <c r="G205" s="31"/>
      <c r="H205" s="26"/>
      <c r="I205" s="31"/>
      <c r="J205" s="33"/>
      <c r="K205" s="31"/>
      <c r="L205" s="33"/>
      <c r="M205" s="43"/>
      <c r="N205" s="39"/>
    </row>
    <row r="206" spans="1:14" x14ac:dyDescent="0.2">
      <c r="A206" s="1" t="s">
        <v>381</v>
      </c>
      <c r="B206" s="2" t="s">
        <v>382</v>
      </c>
      <c r="C206" s="18"/>
      <c r="D206" s="26"/>
      <c r="E206" s="31"/>
      <c r="F206" s="33"/>
      <c r="G206" s="31"/>
      <c r="H206" s="26"/>
      <c r="I206" s="31"/>
      <c r="J206" s="33"/>
      <c r="K206" s="31"/>
      <c r="L206" s="33"/>
      <c r="M206" s="43"/>
      <c r="N206" s="39"/>
    </row>
    <row r="207" spans="1:14" x14ac:dyDescent="0.2">
      <c r="A207" s="1" t="s">
        <v>383</v>
      </c>
      <c r="B207" s="2" t="s">
        <v>384</v>
      </c>
      <c r="C207" s="18"/>
      <c r="D207" s="26"/>
      <c r="E207" s="31"/>
      <c r="F207" s="33"/>
      <c r="G207" s="31"/>
      <c r="H207" s="26"/>
      <c r="I207" s="31"/>
      <c r="J207" s="33"/>
      <c r="K207" s="31"/>
      <c r="L207" s="33">
        <v>2752499</v>
      </c>
      <c r="M207" s="43"/>
      <c r="N207" s="39"/>
    </row>
    <row r="208" spans="1:14" x14ac:dyDescent="0.2">
      <c r="A208" s="1" t="s">
        <v>385</v>
      </c>
      <c r="B208" s="2" t="s">
        <v>386</v>
      </c>
      <c r="C208" s="18"/>
      <c r="D208" s="26"/>
      <c r="E208" s="31"/>
      <c r="F208" s="33"/>
      <c r="G208" s="31">
        <v>8090050</v>
      </c>
      <c r="H208" s="26"/>
      <c r="I208" s="31"/>
      <c r="J208" s="33"/>
      <c r="K208" s="31"/>
      <c r="L208" s="33"/>
      <c r="M208" s="43"/>
      <c r="N208" s="39">
        <v>3239850</v>
      </c>
    </row>
    <row r="209" spans="1:14" x14ac:dyDescent="0.2">
      <c r="A209" s="1" t="s">
        <v>387</v>
      </c>
      <c r="B209" s="2" t="s">
        <v>388</v>
      </c>
      <c r="C209" s="18"/>
      <c r="D209" s="26"/>
      <c r="E209" s="31"/>
      <c r="F209" s="33"/>
      <c r="G209" s="31"/>
      <c r="H209" s="26"/>
      <c r="I209" s="31"/>
      <c r="J209" s="33"/>
      <c r="K209" s="31"/>
      <c r="L209" s="33"/>
      <c r="M209" s="43"/>
      <c r="N209" s="39"/>
    </row>
    <row r="210" spans="1:14" x14ac:dyDescent="0.2">
      <c r="A210" s="1" t="s">
        <v>389</v>
      </c>
      <c r="B210" s="2" t="s">
        <v>67</v>
      </c>
      <c r="C210" s="18">
        <v>929971</v>
      </c>
      <c r="D210" s="26">
        <v>979149</v>
      </c>
      <c r="E210" s="31">
        <v>32641342</v>
      </c>
      <c r="F210" s="33">
        <v>4066955</v>
      </c>
      <c r="G210" s="31">
        <v>1434403</v>
      </c>
      <c r="H210" s="26">
        <v>1503136</v>
      </c>
      <c r="I210" s="31">
        <v>451215</v>
      </c>
      <c r="J210" s="33">
        <v>3516951</v>
      </c>
      <c r="K210" s="31">
        <v>8660906</v>
      </c>
      <c r="L210" s="33">
        <v>1519932</v>
      </c>
      <c r="M210" s="43">
        <v>699908</v>
      </c>
      <c r="N210" s="39">
        <v>488377</v>
      </c>
    </row>
    <row r="211" spans="1:14" x14ac:dyDescent="0.2">
      <c r="A211" s="1" t="s">
        <v>390</v>
      </c>
      <c r="B211" s="2" t="s">
        <v>391</v>
      </c>
      <c r="C211" s="18"/>
      <c r="D211" s="26"/>
      <c r="E211" s="31"/>
      <c r="F211" s="33"/>
      <c r="G211" s="31"/>
      <c r="H211" s="26"/>
      <c r="I211" s="31"/>
      <c r="J211" s="33"/>
      <c r="K211" s="31"/>
      <c r="L211" s="33"/>
      <c r="M211" s="43"/>
      <c r="N211" s="39"/>
    </row>
    <row r="212" spans="1:14" x14ac:dyDescent="0.2">
      <c r="A212" s="1" t="s">
        <v>596</v>
      </c>
      <c r="B212" s="2" t="s">
        <v>597</v>
      </c>
      <c r="C212" s="18"/>
      <c r="D212" s="26"/>
      <c r="E212" s="31">
        <v>422944</v>
      </c>
      <c r="F212" s="33">
        <v>62203</v>
      </c>
      <c r="G212" s="31">
        <v>41801</v>
      </c>
      <c r="H212" s="26">
        <v>81619</v>
      </c>
      <c r="I212" s="31"/>
      <c r="J212" s="33">
        <v>168880</v>
      </c>
      <c r="K212" s="31">
        <v>63456</v>
      </c>
      <c r="L212" s="33">
        <v>42431</v>
      </c>
      <c r="M212" s="43"/>
      <c r="N212" s="39"/>
    </row>
    <row r="213" spans="1:14" x14ac:dyDescent="0.2">
      <c r="A213" s="1" t="s">
        <v>392</v>
      </c>
      <c r="B213" s="2" t="s">
        <v>393</v>
      </c>
      <c r="C213" s="18"/>
      <c r="D213" s="26">
        <v>1524</v>
      </c>
      <c r="E213" s="31">
        <v>101242</v>
      </c>
      <c r="F213" s="33"/>
      <c r="G213" s="31"/>
      <c r="H213" s="26"/>
      <c r="I213" s="31"/>
      <c r="J213" s="33"/>
      <c r="K213" s="31"/>
      <c r="L213" s="33"/>
      <c r="M213" s="43"/>
      <c r="N213" s="39"/>
    </row>
    <row r="214" spans="1:14" x14ac:dyDescent="0.2">
      <c r="A214" s="1" t="s">
        <v>394</v>
      </c>
      <c r="B214" s="2" t="s">
        <v>376</v>
      </c>
      <c r="C214" s="18"/>
      <c r="D214" s="26"/>
      <c r="E214" s="31"/>
      <c r="F214" s="33"/>
      <c r="G214" s="31"/>
      <c r="H214" s="26"/>
      <c r="I214" s="31"/>
      <c r="J214" s="33"/>
      <c r="K214" s="31"/>
      <c r="L214" s="33"/>
      <c r="M214" s="43"/>
      <c r="N214" s="39"/>
    </row>
    <row r="215" spans="1:14" x14ac:dyDescent="0.2">
      <c r="A215" s="1" t="s">
        <v>395</v>
      </c>
      <c r="B215" s="2" t="s">
        <v>396</v>
      </c>
      <c r="C215" s="18"/>
      <c r="D215" s="26"/>
      <c r="E215" s="31"/>
      <c r="F215" s="33"/>
      <c r="G215" s="31"/>
      <c r="H215" s="26"/>
      <c r="I215" s="31"/>
      <c r="J215" s="33"/>
      <c r="K215" s="31">
        <v>457230</v>
      </c>
      <c r="L215" s="33"/>
      <c r="M215" s="43"/>
      <c r="N215" s="39">
        <v>50765</v>
      </c>
    </row>
    <row r="216" spans="1:14" x14ac:dyDescent="0.2">
      <c r="A216" s="1" t="s">
        <v>397</v>
      </c>
      <c r="B216" s="2" t="s">
        <v>398</v>
      </c>
      <c r="C216" s="18"/>
      <c r="D216" s="26"/>
      <c r="E216" s="31"/>
      <c r="F216" s="33"/>
      <c r="G216" s="31"/>
      <c r="H216" s="26"/>
      <c r="I216" s="31"/>
      <c r="J216" s="33"/>
      <c r="K216" s="31"/>
      <c r="L216" s="33"/>
      <c r="M216" s="43"/>
      <c r="N216" s="39"/>
    </row>
    <row r="217" spans="1:14" x14ac:dyDescent="0.2">
      <c r="A217" s="1" t="s">
        <v>399</v>
      </c>
      <c r="B217" s="2" t="s">
        <v>400</v>
      </c>
      <c r="C217" s="18"/>
      <c r="D217" s="26"/>
      <c r="E217" s="31">
        <v>40000000</v>
      </c>
      <c r="F217" s="33">
        <v>40000000</v>
      </c>
      <c r="G217" s="31">
        <v>30000000</v>
      </c>
      <c r="H217" s="26"/>
      <c r="I217" s="31">
        <v>12000000</v>
      </c>
      <c r="J217" s="33"/>
      <c r="K217" s="31"/>
      <c r="L217" s="33"/>
      <c r="M217" s="43"/>
      <c r="N217" s="39">
        <v>35000000</v>
      </c>
    </row>
    <row r="218" spans="1:14" x14ac:dyDescent="0.2">
      <c r="A218" s="1" t="s">
        <v>401</v>
      </c>
      <c r="B218" s="2" t="s">
        <v>402</v>
      </c>
      <c r="C218" s="18"/>
      <c r="D218" s="26"/>
      <c r="E218" s="31"/>
      <c r="F218" s="33">
        <v>30000000</v>
      </c>
      <c r="G218" s="31"/>
      <c r="H218" s="26"/>
      <c r="I218" s="31">
        <v>15000000</v>
      </c>
      <c r="J218" s="33"/>
      <c r="K218" s="31"/>
      <c r="L218" s="33"/>
      <c r="M218" s="43"/>
      <c r="N218" s="39">
        <v>2500000</v>
      </c>
    </row>
    <row r="219" spans="1:14" s="8" customFormat="1" x14ac:dyDescent="0.2">
      <c r="A219" s="4" t="s">
        <v>403</v>
      </c>
      <c r="B219" s="5" t="s">
        <v>404</v>
      </c>
      <c r="C219" s="7">
        <f>C221+C223</f>
        <v>0</v>
      </c>
      <c r="D219" s="7">
        <f>SUM(D220:D224)</f>
        <v>210000</v>
      </c>
      <c r="E219" s="7">
        <f t="shared" ref="E219:F219" si="19">E221+E223</f>
        <v>0</v>
      </c>
      <c r="F219" s="7">
        <f t="shared" si="19"/>
        <v>71790</v>
      </c>
      <c r="G219" s="7">
        <f>SUM(G220:G224)</f>
        <v>100000</v>
      </c>
      <c r="H219" s="7">
        <f>H221+H223+H220</f>
        <v>0</v>
      </c>
      <c r="I219" s="7">
        <f>SUM(I220:I224)</f>
        <v>9259</v>
      </c>
      <c r="J219" s="7">
        <f t="shared" ref="J219:K219" si="20">SUM(J220:J224)</f>
        <v>0</v>
      </c>
      <c r="K219" s="7">
        <f t="shared" si="20"/>
        <v>89100</v>
      </c>
      <c r="L219" s="7">
        <f t="shared" ref="L219" si="21">SUM(L220:L224)</f>
        <v>0</v>
      </c>
      <c r="M219" s="7">
        <f t="shared" ref="M219" si="22">SUM(M220:M224)</f>
        <v>1000000</v>
      </c>
      <c r="N219" s="7">
        <f t="shared" ref="N219" si="23">SUM(N220:N224)</f>
        <v>7277578</v>
      </c>
    </row>
    <row r="220" spans="1:14" x14ac:dyDescent="0.2">
      <c r="A220" s="1" t="s">
        <v>405</v>
      </c>
      <c r="B220" s="2" t="s">
        <v>406</v>
      </c>
      <c r="C220" s="18"/>
      <c r="D220" s="26">
        <v>210000</v>
      </c>
      <c r="E220" s="31"/>
      <c r="F220" s="33"/>
      <c r="G220" s="31">
        <v>100000</v>
      </c>
      <c r="H220" s="26"/>
      <c r="I220" s="31">
        <v>9259</v>
      </c>
      <c r="J220" s="33"/>
      <c r="K220" s="31"/>
      <c r="L220" s="33"/>
      <c r="M220" s="43"/>
      <c r="N220" s="39">
        <v>7239778</v>
      </c>
    </row>
    <row r="221" spans="1:14" x14ac:dyDescent="0.2">
      <c r="A221" s="1" t="s">
        <v>407</v>
      </c>
      <c r="B221" s="2" t="s">
        <v>406</v>
      </c>
      <c r="C221" s="18"/>
      <c r="D221" s="26"/>
      <c r="E221" s="31"/>
      <c r="F221" s="33">
        <v>71790</v>
      </c>
      <c r="G221" s="31"/>
      <c r="H221" s="26"/>
      <c r="I221" s="31"/>
      <c r="J221" s="33"/>
      <c r="K221" s="31"/>
      <c r="L221" s="33"/>
      <c r="M221" s="43"/>
      <c r="N221" s="39"/>
    </row>
    <row r="222" spans="1:14" ht="25.5" x14ac:dyDescent="0.2">
      <c r="A222" s="1" t="s">
        <v>613</v>
      </c>
      <c r="B222" s="2" t="s">
        <v>614</v>
      </c>
      <c r="C222" s="18"/>
      <c r="D222" s="26"/>
      <c r="E222" s="31"/>
      <c r="F222" s="33"/>
      <c r="G222" s="31"/>
      <c r="H222" s="26"/>
      <c r="I222" s="31"/>
      <c r="J222" s="33"/>
      <c r="K222" s="31"/>
      <c r="L222" s="33"/>
      <c r="M222" s="43">
        <v>1000000</v>
      </c>
      <c r="N222" s="39"/>
    </row>
    <row r="223" spans="1:14" x14ac:dyDescent="0.2">
      <c r="A223" s="1" t="s">
        <v>408</v>
      </c>
      <c r="B223" s="2" t="s">
        <v>409</v>
      </c>
      <c r="C223" s="18"/>
      <c r="D223" s="26"/>
      <c r="E223" s="31"/>
      <c r="F223" s="33"/>
      <c r="G223" s="31"/>
      <c r="H223" s="26"/>
      <c r="I223" s="31"/>
      <c r="J223" s="33"/>
      <c r="K223" s="31"/>
      <c r="L223" s="33"/>
      <c r="M223" s="43"/>
      <c r="N223" s="39"/>
    </row>
    <row r="224" spans="1:14" x14ac:dyDescent="0.2">
      <c r="A224" s="1" t="s">
        <v>410</v>
      </c>
      <c r="B224" s="2" t="s">
        <v>411</v>
      </c>
      <c r="C224" s="18"/>
      <c r="D224" s="26"/>
      <c r="E224" s="31"/>
      <c r="F224" s="33"/>
      <c r="G224" s="31"/>
      <c r="H224" s="26"/>
      <c r="I224" s="31"/>
      <c r="J224" s="33"/>
      <c r="K224" s="31">
        <v>89100</v>
      </c>
      <c r="L224" s="33"/>
      <c r="M224" s="43"/>
      <c r="N224" s="39">
        <v>37800</v>
      </c>
    </row>
    <row r="225" spans="1:14" s="8" customFormat="1" x14ac:dyDescent="0.2">
      <c r="A225" s="4" t="s">
        <v>412</v>
      </c>
      <c r="B225" s="5" t="s">
        <v>413</v>
      </c>
      <c r="C225" s="7">
        <f>SUM(C226:C240)</f>
        <v>0</v>
      </c>
      <c r="D225" s="7">
        <f t="shared" ref="D225:N225" si="24">SUM(D226:D240)</f>
        <v>0</v>
      </c>
      <c r="E225" s="7">
        <f t="shared" si="24"/>
        <v>0</v>
      </c>
      <c r="F225" s="7">
        <f t="shared" si="24"/>
        <v>459180</v>
      </c>
      <c r="G225" s="7">
        <f>SUM(G226:G240)</f>
        <v>245735</v>
      </c>
      <c r="H225" s="7">
        <f>SUM(H226:H240)</f>
        <v>393406</v>
      </c>
      <c r="I225" s="7">
        <f t="shared" si="24"/>
        <v>507714</v>
      </c>
      <c r="J225" s="7">
        <f t="shared" si="24"/>
        <v>180472</v>
      </c>
      <c r="K225" s="7">
        <f t="shared" si="24"/>
        <v>544870</v>
      </c>
      <c r="L225" s="7">
        <f t="shared" si="24"/>
        <v>4120590</v>
      </c>
      <c r="M225" s="7">
        <f t="shared" si="24"/>
        <v>0</v>
      </c>
      <c r="N225" s="7">
        <f t="shared" si="24"/>
        <v>51500745</v>
      </c>
    </row>
    <row r="226" spans="1:14" x14ac:dyDescent="0.2">
      <c r="A226" s="1" t="s">
        <v>414</v>
      </c>
      <c r="B226" s="2" t="s">
        <v>415</v>
      </c>
      <c r="C226" s="18"/>
      <c r="D226" s="26"/>
      <c r="E226" s="31"/>
      <c r="F226" s="33"/>
      <c r="G226" s="31"/>
      <c r="H226" s="26"/>
      <c r="I226" s="31"/>
      <c r="J226" s="33"/>
      <c r="K226" s="31"/>
      <c r="L226" s="33"/>
      <c r="M226" s="43"/>
      <c r="N226" s="39"/>
    </row>
    <row r="227" spans="1:14" x14ac:dyDescent="0.2">
      <c r="A227" s="1" t="s">
        <v>416</v>
      </c>
      <c r="B227" s="2" t="s">
        <v>417</v>
      </c>
      <c r="C227" s="18"/>
      <c r="D227" s="26"/>
      <c r="E227" s="31"/>
      <c r="F227" s="33"/>
      <c r="G227" s="31"/>
      <c r="H227" s="26"/>
      <c r="I227" s="31"/>
      <c r="J227" s="33"/>
      <c r="K227" s="31"/>
      <c r="L227" s="33"/>
      <c r="M227" s="43"/>
      <c r="N227" s="39"/>
    </row>
    <row r="228" spans="1:14" x14ac:dyDescent="0.2">
      <c r="A228" s="1" t="s">
        <v>418</v>
      </c>
      <c r="B228" s="2" t="s">
        <v>419</v>
      </c>
      <c r="C228" s="18"/>
      <c r="D228" s="26"/>
      <c r="E228" s="31"/>
      <c r="F228" s="33"/>
      <c r="G228" s="31"/>
      <c r="H228" s="26"/>
      <c r="I228" s="31"/>
      <c r="J228" s="33"/>
      <c r="K228" s="31"/>
      <c r="L228" s="33"/>
      <c r="M228" s="43"/>
      <c r="N228" s="39"/>
    </row>
    <row r="229" spans="1:14" x14ac:dyDescent="0.2">
      <c r="A229" s="1" t="s">
        <v>420</v>
      </c>
      <c r="B229" s="2" t="s">
        <v>421</v>
      </c>
      <c r="C229" s="18"/>
      <c r="D229" s="26"/>
      <c r="E229" s="31"/>
      <c r="F229" s="33">
        <v>76000</v>
      </c>
      <c r="G229" s="31"/>
      <c r="H229" s="26">
        <v>89873</v>
      </c>
      <c r="I229" s="31"/>
      <c r="J229" s="33"/>
      <c r="K229" s="31">
        <v>544870</v>
      </c>
      <c r="L229" s="33"/>
      <c r="M229" s="43"/>
      <c r="N229" s="39">
        <v>26683822</v>
      </c>
    </row>
    <row r="230" spans="1:14" x14ac:dyDescent="0.2">
      <c r="A230" s="1" t="s">
        <v>422</v>
      </c>
      <c r="B230" s="2" t="s">
        <v>423</v>
      </c>
      <c r="C230" s="18"/>
      <c r="D230" s="26"/>
      <c r="E230" s="31"/>
      <c r="F230" s="33"/>
      <c r="G230" s="31"/>
      <c r="H230" s="26"/>
      <c r="I230" s="31"/>
      <c r="J230" s="33"/>
      <c r="K230" s="31"/>
      <c r="L230" s="33"/>
      <c r="M230" s="43"/>
      <c r="N230" s="39"/>
    </row>
    <row r="231" spans="1:14" x14ac:dyDescent="0.2">
      <c r="A231" s="1" t="s">
        <v>424</v>
      </c>
      <c r="B231" s="2" t="s">
        <v>425</v>
      </c>
      <c r="C231" s="18"/>
      <c r="D231" s="26"/>
      <c r="E231" s="31"/>
      <c r="F231" s="33"/>
      <c r="G231" s="31"/>
      <c r="H231" s="26">
        <v>65426</v>
      </c>
      <c r="I231" s="31">
        <v>256029</v>
      </c>
      <c r="J231" s="33"/>
      <c r="K231" s="31"/>
      <c r="L231" s="33"/>
      <c r="M231" s="43"/>
      <c r="N231" s="39"/>
    </row>
    <row r="232" spans="1:14" x14ac:dyDescent="0.2">
      <c r="A232" s="1" t="s">
        <v>426</v>
      </c>
      <c r="B232" s="2" t="s">
        <v>427</v>
      </c>
      <c r="C232" s="18"/>
      <c r="D232" s="26"/>
      <c r="E232" s="31"/>
      <c r="F232" s="33"/>
      <c r="G232" s="31"/>
      <c r="H232" s="26"/>
      <c r="I232" s="31"/>
      <c r="J232" s="33"/>
      <c r="K232" s="31"/>
      <c r="L232" s="33"/>
      <c r="M232" s="43"/>
      <c r="N232" s="39"/>
    </row>
    <row r="233" spans="1:14" x14ac:dyDescent="0.2">
      <c r="A233" s="1" t="s">
        <v>428</v>
      </c>
      <c r="B233" s="2" t="s">
        <v>2</v>
      </c>
      <c r="C233" s="18"/>
      <c r="D233" s="26"/>
      <c r="E233" s="31"/>
      <c r="F233" s="33"/>
      <c r="G233" s="31"/>
      <c r="H233" s="26">
        <v>238107</v>
      </c>
      <c r="I233" s="31"/>
      <c r="J233" s="33">
        <v>180472</v>
      </c>
      <c r="K233" s="31"/>
      <c r="L233" s="33">
        <v>250000</v>
      </c>
      <c r="M233" s="43"/>
      <c r="N233" s="39">
        <v>42840</v>
      </c>
    </row>
    <row r="234" spans="1:14" x14ac:dyDescent="0.2">
      <c r="A234" s="1" t="s">
        <v>429</v>
      </c>
      <c r="B234" s="2" t="s">
        <v>430</v>
      </c>
      <c r="C234" s="18"/>
      <c r="D234" s="26"/>
      <c r="E234" s="31"/>
      <c r="F234" s="33"/>
      <c r="G234" s="31"/>
      <c r="H234" s="26"/>
      <c r="I234" s="31"/>
      <c r="J234" s="33"/>
      <c r="K234" s="31"/>
      <c r="L234" s="33"/>
      <c r="M234" s="43"/>
      <c r="N234" s="39"/>
    </row>
    <row r="235" spans="1:14" x14ac:dyDescent="0.2">
      <c r="A235" s="1" t="s">
        <v>431</v>
      </c>
      <c r="B235" s="2" t="s">
        <v>432</v>
      </c>
      <c r="C235" s="18"/>
      <c r="D235" s="26"/>
      <c r="E235" s="31"/>
      <c r="F235" s="33">
        <v>383180</v>
      </c>
      <c r="G235" s="31">
        <v>245735</v>
      </c>
      <c r="H235" s="26"/>
      <c r="I235" s="31">
        <v>251685</v>
      </c>
      <c r="J235" s="33"/>
      <c r="K235" s="31"/>
      <c r="L235" s="33">
        <v>3870590</v>
      </c>
      <c r="M235" s="43"/>
      <c r="N235" s="39">
        <v>24774083</v>
      </c>
    </row>
    <row r="236" spans="1:14" x14ac:dyDescent="0.2">
      <c r="A236" s="1" t="s">
        <v>433</v>
      </c>
      <c r="B236" s="2" t="s">
        <v>434</v>
      </c>
      <c r="C236" s="18"/>
      <c r="D236" s="26"/>
      <c r="E236" s="31"/>
      <c r="F236" s="33"/>
      <c r="G236" s="31"/>
      <c r="H236" s="26"/>
      <c r="I236" s="31"/>
      <c r="J236" s="33"/>
      <c r="K236" s="31"/>
      <c r="L236" s="33"/>
      <c r="M236" s="43"/>
      <c r="N236" s="39"/>
    </row>
    <row r="237" spans="1:14" x14ac:dyDescent="0.2">
      <c r="A237" s="1" t="s">
        <v>435</v>
      </c>
      <c r="B237" s="2" t="s">
        <v>436</v>
      </c>
      <c r="C237" s="18"/>
      <c r="D237" s="26"/>
      <c r="E237" s="31"/>
      <c r="F237" s="33"/>
      <c r="G237" s="31"/>
      <c r="H237" s="26"/>
      <c r="I237" s="31"/>
      <c r="J237" s="33"/>
      <c r="K237" s="31"/>
      <c r="L237" s="33"/>
      <c r="M237" s="43"/>
      <c r="N237" s="39"/>
    </row>
    <row r="238" spans="1:14" x14ac:dyDescent="0.2">
      <c r="A238" s="1" t="s">
        <v>437</v>
      </c>
      <c r="B238" s="2" t="s">
        <v>438</v>
      </c>
      <c r="C238" s="18"/>
      <c r="D238" s="26"/>
      <c r="E238" s="31"/>
      <c r="F238" s="33"/>
      <c r="G238" s="31"/>
      <c r="H238" s="26"/>
      <c r="I238" s="31"/>
      <c r="J238" s="33"/>
      <c r="K238" s="31"/>
      <c r="L238" s="33"/>
      <c r="M238" s="43"/>
      <c r="N238" s="39"/>
    </row>
    <row r="239" spans="1:14" x14ac:dyDescent="0.2">
      <c r="A239" s="1" t="s">
        <v>439</v>
      </c>
      <c r="B239" s="2" t="s">
        <v>440</v>
      </c>
      <c r="C239" s="18"/>
      <c r="D239" s="26"/>
      <c r="E239" s="31"/>
      <c r="F239" s="33"/>
      <c r="G239" s="31"/>
      <c r="H239" s="26"/>
      <c r="I239" s="31"/>
      <c r="J239" s="33"/>
      <c r="K239" s="31"/>
      <c r="L239" s="33"/>
      <c r="M239" s="43"/>
      <c r="N239" s="39"/>
    </row>
    <row r="240" spans="1:14" x14ac:dyDescent="0.2">
      <c r="A240" s="1" t="s">
        <v>441</v>
      </c>
      <c r="B240" s="2" t="s">
        <v>442</v>
      </c>
      <c r="C240" s="18"/>
      <c r="D240" s="26"/>
      <c r="E240" s="31"/>
      <c r="F240" s="33"/>
      <c r="G240" s="31"/>
      <c r="H240" s="26"/>
      <c r="I240" s="31"/>
      <c r="J240" s="33"/>
      <c r="K240" s="31"/>
      <c r="L240" s="33"/>
      <c r="M240" s="43"/>
      <c r="N240" s="39"/>
    </row>
    <row r="241" spans="1:14" s="8" customFormat="1" x14ac:dyDescent="0.2">
      <c r="A241" s="4" t="s">
        <v>443</v>
      </c>
      <c r="B241" s="5" t="s">
        <v>444</v>
      </c>
      <c r="C241" s="7">
        <f>SUM(C242:C260)</f>
        <v>0</v>
      </c>
      <c r="D241" s="7">
        <f t="shared" ref="D241:N241" si="25">SUM(D242:D260)</f>
        <v>0</v>
      </c>
      <c r="E241" s="7">
        <f t="shared" si="25"/>
        <v>0</v>
      </c>
      <c r="F241" s="7">
        <f t="shared" si="25"/>
        <v>0</v>
      </c>
      <c r="G241" s="7">
        <f>SUM(G242:G260)</f>
        <v>0</v>
      </c>
      <c r="H241" s="7">
        <f t="shared" si="25"/>
        <v>0</v>
      </c>
      <c r="I241" s="7">
        <f t="shared" si="25"/>
        <v>6201629</v>
      </c>
      <c r="J241" s="7">
        <f t="shared" si="25"/>
        <v>0</v>
      </c>
      <c r="K241" s="7">
        <f t="shared" si="25"/>
        <v>9987847</v>
      </c>
      <c r="L241" s="7">
        <f t="shared" si="25"/>
        <v>21732521</v>
      </c>
      <c r="M241" s="7">
        <f t="shared" si="25"/>
        <v>3800000</v>
      </c>
      <c r="N241" s="7">
        <f t="shared" si="25"/>
        <v>29837949</v>
      </c>
    </row>
    <row r="242" spans="1:14" x14ac:dyDescent="0.2">
      <c r="A242" s="1" t="s">
        <v>445</v>
      </c>
      <c r="B242" s="2" t="s">
        <v>446</v>
      </c>
      <c r="C242" s="18"/>
      <c r="D242" s="26"/>
      <c r="E242" s="31"/>
      <c r="F242" s="33"/>
      <c r="G242" s="31"/>
      <c r="H242" s="26"/>
      <c r="I242" s="31"/>
      <c r="J242" s="33"/>
      <c r="K242" s="31"/>
      <c r="L242" s="33"/>
      <c r="M242" s="43"/>
      <c r="N242" s="39"/>
    </row>
    <row r="243" spans="1:14" x14ac:dyDescent="0.2">
      <c r="A243" s="1" t="s">
        <v>447</v>
      </c>
      <c r="B243" s="2" t="s">
        <v>448</v>
      </c>
      <c r="C243" s="18"/>
      <c r="D243" s="26"/>
      <c r="E243" s="31"/>
      <c r="F243" s="33"/>
      <c r="G243" s="31"/>
      <c r="H243" s="26"/>
      <c r="I243" s="31"/>
      <c r="J243" s="33"/>
      <c r="K243" s="31"/>
      <c r="L243" s="33"/>
      <c r="M243" s="43"/>
      <c r="N243" s="39"/>
    </row>
    <row r="244" spans="1:14" x14ac:dyDescent="0.2">
      <c r="A244" s="1" t="s">
        <v>449</v>
      </c>
      <c r="B244" s="2" t="s">
        <v>450</v>
      </c>
      <c r="C244" s="18"/>
      <c r="D244" s="26"/>
      <c r="E244" s="31"/>
      <c r="F244" s="33"/>
      <c r="G244" s="31"/>
      <c r="H244" s="26"/>
      <c r="I244" s="31"/>
      <c r="J244" s="33"/>
      <c r="K244" s="31">
        <v>9376500</v>
      </c>
      <c r="L244" s="33">
        <v>1000000</v>
      </c>
      <c r="M244" s="43">
        <v>3800000</v>
      </c>
      <c r="N244" s="39"/>
    </row>
    <row r="245" spans="1:14" ht="25.5" x14ac:dyDescent="0.2">
      <c r="A245" s="1" t="s">
        <v>451</v>
      </c>
      <c r="B245" s="2" t="s">
        <v>452</v>
      </c>
      <c r="C245" s="18"/>
      <c r="D245" s="26"/>
      <c r="E245" s="31"/>
      <c r="F245" s="33"/>
      <c r="G245" s="31"/>
      <c r="H245" s="26"/>
      <c r="I245" s="31"/>
      <c r="J245" s="33"/>
      <c r="K245" s="31"/>
      <c r="L245" s="33"/>
      <c r="M245" s="43"/>
      <c r="N245" s="39"/>
    </row>
    <row r="246" spans="1:14" x14ac:dyDescent="0.2">
      <c r="A246" s="1" t="s">
        <v>453</v>
      </c>
      <c r="B246" s="2" t="s">
        <v>454</v>
      </c>
      <c r="C246" s="18"/>
      <c r="D246" s="26"/>
      <c r="E246" s="31"/>
      <c r="F246" s="33"/>
      <c r="G246" s="31"/>
      <c r="H246" s="26"/>
      <c r="I246" s="31"/>
      <c r="J246" s="33"/>
      <c r="K246" s="31"/>
      <c r="L246" s="33"/>
      <c r="M246" s="43"/>
      <c r="N246" s="39"/>
    </row>
    <row r="247" spans="1:14" x14ac:dyDescent="0.2">
      <c r="A247" s="1" t="s">
        <v>455</v>
      </c>
      <c r="B247" s="2" t="s">
        <v>456</v>
      </c>
      <c r="C247" s="18"/>
      <c r="D247" s="26"/>
      <c r="E247" s="31"/>
      <c r="F247" s="33"/>
      <c r="G247" s="31"/>
      <c r="H247" s="26"/>
      <c r="I247" s="31"/>
      <c r="J247" s="33"/>
      <c r="K247" s="31"/>
      <c r="L247" s="33"/>
      <c r="M247" s="43"/>
      <c r="N247" s="39"/>
    </row>
    <row r="248" spans="1:14" x14ac:dyDescent="0.2">
      <c r="A248" s="1" t="s">
        <v>457</v>
      </c>
      <c r="B248" s="2" t="s">
        <v>448</v>
      </c>
      <c r="C248" s="18"/>
      <c r="D248" s="26"/>
      <c r="E248" s="31"/>
      <c r="F248" s="33"/>
      <c r="G248" s="31"/>
      <c r="H248" s="26"/>
      <c r="I248" s="31"/>
      <c r="J248" s="33"/>
      <c r="K248" s="31"/>
      <c r="L248" s="33"/>
      <c r="M248" s="43"/>
      <c r="N248" s="39"/>
    </row>
    <row r="249" spans="1:14" x14ac:dyDescent="0.2">
      <c r="A249" s="1" t="s">
        <v>458</v>
      </c>
      <c r="B249" s="2" t="s">
        <v>450</v>
      </c>
      <c r="C249" s="18"/>
      <c r="D249" s="26"/>
      <c r="E249" s="31"/>
      <c r="F249" s="33"/>
      <c r="G249" s="31"/>
      <c r="H249" s="26"/>
      <c r="I249" s="31"/>
      <c r="J249" s="33"/>
      <c r="K249" s="31"/>
      <c r="L249" s="33"/>
      <c r="M249" s="43"/>
      <c r="N249" s="39">
        <v>2400000</v>
      </c>
    </row>
    <row r="250" spans="1:14" x14ac:dyDescent="0.2">
      <c r="A250" s="1" t="s">
        <v>459</v>
      </c>
      <c r="B250" s="2" t="s">
        <v>415</v>
      </c>
      <c r="C250" s="18"/>
      <c r="D250" s="26"/>
      <c r="E250" s="31"/>
      <c r="F250" s="33"/>
      <c r="G250" s="31"/>
      <c r="H250" s="26"/>
      <c r="I250" s="31"/>
      <c r="J250" s="33"/>
      <c r="K250" s="31">
        <v>166603</v>
      </c>
      <c r="L250" s="33"/>
      <c r="M250" s="43"/>
      <c r="N250" s="39"/>
    </row>
    <row r="251" spans="1:14" x14ac:dyDescent="0.2">
      <c r="A251" s="1" t="s">
        <v>460</v>
      </c>
      <c r="B251" s="2" t="s">
        <v>68</v>
      </c>
      <c r="C251" s="18"/>
      <c r="D251" s="26"/>
      <c r="E251" s="31"/>
      <c r="F251" s="33"/>
      <c r="G251" s="31"/>
      <c r="H251" s="26"/>
      <c r="I251" s="31">
        <v>6201629</v>
      </c>
      <c r="J251" s="33"/>
      <c r="K251" s="31">
        <v>444744</v>
      </c>
      <c r="L251" s="33">
        <v>20732521</v>
      </c>
      <c r="M251" s="43"/>
      <c r="N251" s="39">
        <v>27437949</v>
      </c>
    </row>
    <row r="252" spans="1:14" x14ac:dyDescent="0.2">
      <c r="A252" s="1" t="s">
        <v>461</v>
      </c>
      <c r="B252" s="2" t="s">
        <v>462</v>
      </c>
      <c r="C252" s="18"/>
      <c r="D252" s="26"/>
      <c r="E252" s="31"/>
      <c r="F252" s="33"/>
      <c r="G252" s="31"/>
      <c r="H252" s="26"/>
      <c r="I252" s="31"/>
      <c r="J252" s="33"/>
      <c r="K252" s="31"/>
      <c r="L252" s="33"/>
      <c r="M252" s="43"/>
      <c r="N252" s="39"/>
    </row>
    <row r="253" spans="1:14" x14ac:dyDescent="0.2">
      <c r="A253" s="1" t="s">
        <v>463</v>
      </c>
      <c r="B253" s="2" t="s">
        <v>464</v>
      </c>
      <c r="C253" s="18"/>
      <c r="D253" s="26"/>
      <c r="E253" s="31"/>
      <c r="F253" s="33"/>
      <c r="G253" s="31"/>
      <c r="H253" s="26"/>
      <c r="I253" s="31"/>
      <c r="J253" s="33"/>
      <c r="K253" s="31"/>
      <c r="L253" s="33"/>
      <c r="M253" s="43"/>
      <c r="N253" s="39"/>
    </row>
    <row r="254" spans="1:14" x14ac:dyDescent="0.2">
      <c r="A254" s="1" t="s">
        <v>465</v>
      </c>
      <c r="B254" s="2" t="s">
        <v>419</v>
      </c>
      <c r="C254" s="18"/>
      <c r="D254" s="26"/>
      <c r="E254" s="31"/>
      <c r="F254" s="33"/>
      <c r="G254" s="31"/>
      <c r="H254" s="26"/>
      <c r="I254" s="31"/>
      <c r="J254" s="33"/>
      <c r="K254" s="31"/>
      <c r="L254" s="33"/>
      <c r="M254" s="43"/>
      <c r="N254" s="39"/>
    </row>
    <row r="255" spans="1:14" x14ac:dyDescent="0.2">
      <c r="A255" s="1" t="s">
        <v>466</v>
      </c>
      <c r="B255" s="2" t="s">
        <v>467</v>
      </c>
      <c r="C255" s="18"/>
      <c r="D255" s="26"/>
      <c r="E255" s="31"/>
      <c r="F255" s="33"/>
      <c r="G255" s="31"/>
      <c r="H255" s="26"/>
      <c r="I255" s="31"/>
      <c r="J255" s="33"/>
      <c r="K255" s="31"/>
      <c r="L255" s="33"/>
      <c r="M255" s="43"/>
      <c r="N255" s="39"/>
    </row>
    <row r="256" spans="1:14" x14ac:dyDescent="0.2">
      <c r="A256" s="1" t="s">
        <v>468</v>
      </c>
      <c r="B256" s="2" t="s">
        <v>469</v>
      </c>
      <c r="C256" s="18"/>
      <c r="D256" s="26"/>
      <c r="E256" s="31"/>
      <c r="F256" s="33"/>
      <c r="G256" s="31"/>
      <c r="H256" s="26"/>
      <c r="I256" s="31"/>
      <c r="J256" s="33"/>
      <c r="K256" s="31"/>
      <c r="L256" s="33"/>
      <c r="M256" s="43"/>
      <c r="N256" s="39"/>
    </row>
    <row r="257" spans="1:14" x14ac:dyDescent="0.2">
      <c r="A257" s="1" t="s">
        <v>470</v>
      </c>
      <c r="B257" s="2" t="s">
        <v>471</v>
      </c>
      <c r="C257" s="18"/>
      <c r="D257" s="26"/>
      <c r="E257" s="31"/>
      <c r="F257" s="33"/>
      <c r="G257" s="31"/>
      <c r="H257" s="26"/>
      <c r="I257" s="31"/>
      <c r="J257" s="33"/>
      <c r="K257" s="31"/>
      <c r="L257" s="33"/>
      <c r="M257" s="43"/>
      <c r="N257" s="39"/>
    </row>
    <row r="258" spans="1:14" x14ac:dyDescent="0.2">
      <c r="A258" s="1" t="s">
        <v>472</v>
      </c>
      <c r="B258" s="2" t="s">
        <v>448</v>
      </c>
      <c r="C258" s="18"/>
      <c r="D258" s="26"/>
      <c r="E258" s="31"/>
      <c r="F258" s="33"/>
      <c r="G258" s="31"/>
      <c r="H258" s="26"/>
      <c r="I258" s="31"/>
      <c r="J258" s="33"/>
      <c r="K258" s="31"/>
      <c r="L258" s="33"/>
      <c r="M258" s="43"/>
      <c r="N258" s="39"/>
    </row>
    <row r="259" spans="1:14" x14ac:dyDescent="0.2">
      <c r="A259" s="1" t="s">
        <v>473</v>
      </c>
      <c r="B259" s="2" t="s">
        <v>450</v>
      </c>
      <c r="C259" s="18"/>
      <c r="D259" s="26"/>
      <c r="E259" s="31"/>
      <c r="F259" s="33"/>
      <c r="G259" s="31"/>
      <c r="H259" s="26"/>
      <c r="I259" s="31"/>
      <c r="J259" s="33"/>
      <c r="K259" s="31"/>
      <c r="L259" s="33"/>
      <c r="M259" s="43"/>
      <c r="N259" s="39"/>
    </row>
    <row r="260" spans="1:14" x14ac:dyDescent="0.2">
      <c r="A260" s="1" t="s">
        <v>474</v>
      </c>
      <c r="B260" s="2" t="s">
        <v>475</v>
      </c>
      <c r="C260" s="18"/>
      <c r="D260" s="26"/>
      <c r="E260" s="31"/>
      <c r="F260" s="33"/>
      <c r="G260" s="31"/>
      <c r="H260" s="26"/>
      <c r="I260" s="31"/>
      <c r="J260" s="33"/>
      <c r="K260" s="31"/>
      <c r="L260" s="33"/>
      <c r="M260" s="43"/>
      <c r="N260" s="39"/>
    </row>
    <row r="261" spans="1:14" s="8" customFormat="1" x14ac:dyDescent="0.2">
      <c r="A261" s="4" t="s">
        <v>476</v>
      </c>
      <c r="B261" s="5" t="s">
        <v>477</v>
      </c>
      <c r="C261" s="6"/>
      <c r="D261" s="6"/>
      <c r="E261" s="3"/>
      <c r="F261" s="3"/>
      <c r="G261" s="3"/>
      <c r="H261" s="6"/>
      <c r="I261" s="3"/>
      <c r="J261" s="3"/>
      <c r="K261" s="3"/>
      <c r="L261" s="3"/>
      <c r="M261" s="44"/>
      <c r="N261" s="40"/>
    </row>
    <row r="262" spans="1:14" s="8" customFormat="1" x14ac:dyDescent="0.2">
      <c r="A262" s="4" t="s">
        <v>478</v>
      </c>
      <c r="B262" s="5" t="s">
        <v>479</v>
      </c>
      <c r="C262" s="7">
        <f>SUM(C263:C270)</f>
        <v>0</v>
      </c>
      <c r="D262" s="7">
        <f t="shared" ref="D262:N262" si="26">SUM(D263:D270)</f>
        <v>0</v>
      </c>
      <c r="E262" s="7">
        <f t="shared" si="26"/>
        <v>0</v>
      </c>
      <c r="F262" s="7">
        <f t="shared" si="26"/>
        <v>0</v>
      </c>
      <c r="G262" s="7">
        <f>SUM(G263:G270)</f>
        <v>0</v>
      </c>
      <c r="H262" s="7">
        <f t="shared" si="26"/>
        <v>0</v>
      </c>
      <c r="I262" s="7">
        <f t="shared" si="26"/>
        <v>4477212</v>
      </c>
      <c r="J262" s="7">
        <f t="shared" si="26"/>
        <v>0</v>
      </c>
      <c r="K262" s="7">
        <f t="shared" si="26"/>
        <v>0</v>
      </c>
      <c r="L262" s="7">
        <f t="shared" si="26"/>
        <v>0</v>
      </c>
      <c r="M262" s="7">
        <f t="shared" si="26"/>
        <v>0</v>
      </c>
      <c r="N262" s="7">
        <f t="shared" si="26"/>
        <v>0</v>
      </c>
    </row>
    <row r="263" spans="1:14" x14ac:dyDescent="0.2">
      <c r="A263" s="1" t="s">
        <v>480</v>
      </c>
      <c r="B263" s="2" t="s">
        <v>362</v>
      </c>
      <c r="C263" s="18"/>
      <c r="D263" s="26"/>
      <c r="E263" s="31"/>
      <c r="F263" s="33"/>
      <c r="G263" s="31"/>
      <c r="H263" s="26"/>
      <c r="I263" s="31"/>
      <c r="J263" s="33"/>
      <c r="K263" s="31"/>
      <c r="L263" s="33"/>
      <c r="M263" s="43"/>
      <c r="N263" s="39"/>
    </row>
    <row r="264" spans="1:14" x14ac:dyDescent="0.2">
      <c r="A264" s="1" t="s">
        <v>481</v>
      </c>
      <c r="B264" s="2" t="s">
        <v>376</v>
      </c>
      <c r="C264" s="18"/>
      <c r="D264" s="26"/>
      <c r="E264" s="31"/>
      <c r="F264" s="33"/>
      <c r="G264" s="31"/>
      <c r="H264" s="26"/>
      <c r="I264" s="31"/>
      <c r="J264" s="33"/>
      <c r="K264" s="31"/>
      <c r="L264" s="33"/>
      <c r="M264" s="43"/>
      <c r="N264" s="39"/>
    </row>
    <row r="265" spans="1:14" x14ac:dyDescent="0.2">
      <c r="A265" s="1" t="s">
        <v>482</v>
      </c>
      <c r="B265" s="2" t="s">
        <v>483</v>
      </c>
      <c r="C265" s="18"/>
      <c r="D265" s="26"/>
      <c r="E265" s="31"/>
      <c r="F265" s="33"/>
      <c r="G265" s="31"/>
      <c r="H265" s="26"/>
      <c r="I265" s="31"/>
      <c r="J265" s="33"/>
      <c r="K265" s="31"/>
      <c r="L265" s="33"/>
      <c r="M265" s="43"/>
      <c r="N265" s="39"/>
    </row>
    <row r="266" spans="1:14" x14ac:dyDescent="0.2">
      <c r="A266" s="1" t="s">
        <v>484</v>
      </c>
      <c r="B266" s="2" t="s">
        <v>485</v>
      </c>
      <c r="C266" s="18"/>
      <c r="D266" s="26"/>
      <c r="E266" s="31"/>
      <c r="F266" s="33"/>
      <c r="G266" s="31"/>
      <c r="H266" s="26"/>
      <c r="I266" s="31">
        <v>4477212</v>
      </c>
      <c r="J266" s="33"/>
      <c r="K266" s="31"/>
      <c r="L266" s="33"/>
      <c r="M266" s="43"/>
      <c r="N266" s="39"/>
    </row>
    <row r="267" spans="1:14" x14ac:dyDescent="0.2">
      <c r="A267" s="1" t="s">
        <v>486</v>
      </c>
      <c r="B267" s="2" t="s">
        <v>487</v>
      </c>
      <c r="C267" s="18"/>
      <c r="D267" s="26"/>
      <c r="E267" s="31"/>
      <c r="F267" s="33"/>
      <c r="G267" s="31"/>
      <c r="H267" s="26"/>
      <c r="I267" s="31"/>
      <c r="J267" s="33"/>
      <c r="K267" s="31"/>
      <c r="L267" s="33"/>
      <c r="M267" s="43"/>
      <c r="N267" s="39"/>
    </row>
    <row r="268" spans="1:14" x14ac:dyDescent="0.2">
      <c r="A268" s="1" t="s">
        <v>488</v>
      </c>
      <c r="B268" s="2" t="s">
        <v>489</v>
      </c>
      <c r="C268" s="18"/>
      <c r="D268" s="26"/>
      <c r="E268" s="31"/>
      <c r="F268" s="33"/>
      <c r="G268" s="31"/>
      <c r="H268" s="26"/>
      <c r="I268" s="31"/>
      <c r="J268" s="33"/>
      <c r="K268" s="31"/>
      <c r="L268" s="33"/>
      <c r="M268" s="43"/>
      <c r="N268" s="39"/>
    </row>
    <row r="269" spans="1:14" x14ac:dyDescent="0.2">
      <c r="A269" s="1" t="s">
        <v>490</v>
      </c>
      <c r="B269" s="2" t="s">
        <v>491</v>
      </c>
      <c r="C269" s="18"/>
      <c r="D269" s="26"/>
      <c r="E269" s="31"/>
      <c r="F269" s="33"/>
      <c r="G269" s="31"/>
      <c r="H269" s="26"/>
      <c r="I269" s="31"/>
      <c r="J269" s="33"/>
      <c r="K269" s="31"/>
      <c r="L269" s="33"/>
      <c r="M269" s="43"/>
      <c r="N269" s="39"/>
    </row>
    <row r="270" spans="1:14" x14ac:dyDescent="0.2">
      <c r="A270" s="1" t="s">
        <v>492</v>
      </c>
      <c r="B270" s="2" t="s">
        <v>376</v>
      </c>
      <c r="C270" s="18"/>
      <c r="D270" s="26"/>
      <c r="E270" s="31"/>
      <c r="F270" s="33"/>
      <c r="G270" s="31"/>
      <c r="H270" s="26"/>
      <c r="I270" s="31"/>
      <c r="J270" s="33"/>
      <c r="K270" s="31"/>
      <c r="L270" s="33"/>
      <c r="M270" s="43"/>
      <c r="N270" s="39"/>
    </row>
    <row r="271" spans="1:14" s="8" customFormat="1" x14ac:dyDescent="0.2">
      <c r="A271" s="4" t="s">
        <v>493</v>
      </c>
      <c r="B271" s="5" t="s">
        <v>494</v>
      </c>
      <c r="C271" s="7">
        <f>SUM(C272:C275)</f>
        <v>0</v>
      </c>
      <c r="D271" s="7">
        <f t="shared" ref="D271:N271" si="27">SUM(D272:D275)</f>
        <v>20613521</v>
      </c>
      <c r="E271" s="7">
        <f t="shared" si="27"/>
        <v>635418</v>
      </c>
      <c r="F271" s="7">
        <f t="shared" si="27"/>
        <v>3115790</v>
      </c>
      <c r="G271" s="7">
        <f>SUM(G272:G275)</f>
        <v>307997</v>
      </c>
      <c r="H271" s="7">
        <f t="shared" si="27"/>
        <v>1368000</v>
      </c>
      <c r="I271" s="7">
        <f t="shared" si="27"/>
        <v>5044058</v>
      </c>
      <c r="J271" s="7">
        <f t="shared" si="27"/>
        <v>0</v>
      </c>
      <c r="K271" s="7">
        <f t="shared" si="27"/>
        <v>3000561</v>
      </c>
      <c r="L271" s="7">
        <f t="shared" si="27"/>
        <v>0</v>
      </c>
      <c r="M271" s="7">
        <f t="shared" si="27"/>
        <v>0</v>
      </c>
      <c r="N271" s="7">
        <f t="shared" si="27"/>
        <v>0</v>
      </c>
    </row>
    <row r="272" spans="1:14" x14ac:dyDescent="0.2">
      <c r="A272" s="1" t="s">
        <v>495</v>
      </c>
      <c r="B272" s="2" t="s">
        <v>496</v>
      </c>
      <c r="C272" s="18"/>
      <c r="D272" s="26"/>
      <c r="E272" s="31"/>
      <c r="F272" s="33"/>
      <c r="G272" s="31"/>
      <c r="H272" s="26"/>
      <c r="I272" s="31"/>
      <c r="J272" s="33"/>
      <c r="K272" s="31"/>
      <c r="L272" s="33"/>
      <c r="M272" s="43"/>
      <c r="N272" s="39"/>
    </row>
    <row r="273" spans="1:14" x14ac:dyDescent="0.2">
      <c r="A273" s="1" t="s">
        <v>497</v>
      </c>
      <c r="B273" s="2" t="s">
        <v>498</v>
      </c>
      <c r="C273" s="18"/>
      <c r="D273" s="26"/>
      <c r="E273" s="31"/>
      <c r="F273" s="33"/>
      <c r="G273" s="31"/>
      <c r="H273" s="26"/>
      <c r="I273" s="31"/>
      <c r="J273" s="33"/>
      <c r="K273" s="31"/>
      <c r="L273" s="33"/>
      <c r="M273" s="43"/>
      <c r="N273" s="39"/>
    </row>
    <row r="274" spans="1:14" x14ac:dyDescent="0.2">
      <c r="A274" s="1" t="s">
        <v>499</v>
      </c>
      <c r="B274" s="2" t="s">
        <v>500</v>
      </c>
      <c r="C274" s="18"/>
      <c r="D274" s="26"/>
      <c r="E274" s="31"/>
      <c r="F274" s="33"/>
      <c r="G274" s="31"/>
      <c r="H274" s="26"/>
      <c r="I274" s="31"/>
      <c r="J274" s="33"/>
      <c r="K274" s="31"/>
      <c r="L274" s="33"/>
      <c r="M274" s="43"/>
      <c r="N274" s="39"/>
    </row>
    <row r="275" spans="1:14" x14ac:dyDescent="0.2">
      <c r="A275" s="1" t="s">
        <v>501</v>
      </c>
      <c r="B275" s="2" t="s">
        <v>502</v>
      </c>
      <c r="C275" s="18"/>
      <c r="D275" s="26">
        <v>20613521</v>
      </c>
      <c r="E275" s="31">
        <v>635418</v>
      </c>
      <c r="F275" s="33">
        <v>3115790</v>
      </c>
      <c r="G275" s="31">
        <v>307997</v>
      </c>
      <c r="H275" s="26">
        <v>1368000</v>
      </c>
      <c r="I275" s="31">
        <v>5044058</v>
      </c>
      <c r="J275" s="33"/>
      <c r="K275" s="31">
        <v>3000561</v>
      </c>
      <c r="L275" s="33"/>
      <c r="M275" s="43"/>
      <c r="N275" s="39"/>
    </row>
    <row r="276" spans="1:14" s="42" customFormat="1" x14ac:dyDescent="0.2">
      <c r="B276" s="19" t="s">
        <v>503</v>
      </c>
      <c r="C276" s="41">
        <f>C271+C262+C261+C241+C225+C219+C194+C191+C185+C178+C176+C168+C156+C143+C133+C116+C109+C105+C101+C96+C93+C49+C5</f>
        <v>55747246</v>
      </c>
      <c r="D276" s="41">
        <f t="shared" ref="D276:I276" si="28">D271+D262+D261+D241+D225+D219+D194+D191+D185+D178+D176+D168+D156+D143+D133+D116+D109+D105+D101+D96+D93+D49+D5+D152+D91</f>
        <v>126047982</v>
      </c>
      <c r="E276" s="41">
        <f t="shared" si="28"/>
        <v>164416966</v>
      </c>
      <c r="F276" s="41">
        <f t="shared" si="28"/>
        <v>188514486</v>
      </c>
      <c r="G276" s="41">
        <f t="shared" si="28"/>
        <v>181643280</v>
      </c>
      <c r="H276" s="41">
        <f t="shared" si="28"/>
        <v>100871478</v>
      </c>
      <c r="I276" s="41">
        <f t="shared" si="28"/>
        <v>129806623</v>
      </c>
      <c r="J276" s="41">
        <f>J5+J49+J91+J93+J96+J101+J105+J109+J116+J133+J143+J152+J156+J168+J176+J178+J185+J191+J194+J219+J225+J241+J261+J262+J271</f>
        <v>127253032</v>
      </c>
      <c r="K276" s="41">
        <f>K5+K49+K91+K93+K96+K101+K105+K109+K116+K133+K143+K152+K156+K168+K176+K178+K185+K191+K194+K219+K225+K241+K261+K262+K271</f>
        <v>138967089</v>
      </c>
      <c r="L276" s="41">
        <f>L5+L49+L91+L93+L96+L101+L105+L109+L116+L133+L143+L152+L156+L168+L176+L178+L185+L191+L194+L219+L225+L241+L261+L262+L271</f>
        <v>131974693</v>
      </c>
      <c r="M276" s="41">
        <f>M5+M49+M91+M93+M96+M101+M105+M109+M116+M133+M143+M152+M156+M168+M176+M178+M185+M191+M194+M219+M225+M241+M261+M262+M271</f>
        <v>102036507</v>
      </c>
      <c r="N276" s="41">
        <f>N5+N49+N91+N93+N96+N101+N105+N109+N116+N133+N143+N152+N156+N168+N176+N178+N185+N191+N194+N219+N225+N241+N261+N262+N271</f>
        <v>326944881</v>
      </c>
    </row>
    <row r="277" spans="1:14" x14ac:dyDescent="0.2">
      <c r="G277" s="41"/>
      <c r="J277" s="56"/>
      <c r="K277" s="16"/>
      <c r="L277" s="56"/>
      <c r="M277" s="62"/>
      <c r="N277" s="63"/>
    </row>
    <row r="278" spans="1:14" x14ac:dyDescent="0.2">
      <c r="D278" s="16"/>
      <c r="F278" s="16"/>
      <c r="G278" s="16"/>
      <c r="H278" s="16"/>
      <c r="I278" s="56"/>
      <c r="J278" s="56"/>
      <c r="K278" s="16">
        <f xml:space="preserve"> 138967089-K276</f>
        <v>0</v>
      </c>
      <c r="L278" s="56"/>
      <c r="M278" s="62"/>
      <c r="N278" s="63"/>
    </row>
    <row r="279" spans="1:14" x14ac:dyDescent="0.2">
      <c r="E279" s="16"/>
      <c r="F279" s="16"/>
      <c r="H279" s="56"/>
      <c r="I279" s="62"/>
      <c r="J279" s="63"/>
      <c r="K279" s="16"/>
      <c r="L279" s="16"/>
      <c r="M279" s="16"/>
      <c r="N279" s="16"/>
    </row>
    <row r="280" spans="1:14" x14ac:dyDescent="0.2">
      <c r="H280" s="56"/>
      <c r="I280" s="62"/>
      <c r="J280" s="63"/>
      <c r="K280" s="16"/>
      <c r="L280" s="16"/>
      <c r="M280" s="16"/>
      <c r="N280" s="16"/>
    </row>
    <row r="281" spans="1:14" x14ac:dyDescent="0.2">
      <c r="H281" s="56"/>
      <c r="I281" s="62"/>
      <c r="J281" s="63"/>
      <c r="K281" s="16"/>
      <c r="L281" s="16"/>
      <c r="M281" s="16"/>
      <c r="N281" s="16"/>
    </row>
    <row r="282" spans="1:14" x14ac:dyDescent="0.2">
      <c r="H282" s="56"/>
      <c r="I282" s="62"/>
      <c r="J282" s="63"/>
      <c r="K282" s="16"/>
      <c r="L282" s="16"/>
      <c r="M282" s="16"/>
      <c r="N282" s="16"/>
    </row>
    <row r="283" spans="1:14" x14ac:dyDescent="0.2">
      <c r="D283" s="16"/>
      <c r="H283" s="56"/>
      <c r="I283" s="62"/>
      <c r="J283" s="63"/>
      <c r="K283" s="16"/>
      <c r="L283" s="16"/>
      <c r="M283" s="16"/>
      <c r="N283" s="16"/>
    </row>
    <row r="284" spans="1:14" x14ac:dyDescent="0.2">
      <c r="H284" s="56"/>
      <c r="I284" s="62"/>
      <c r="J284" s="63"/>
      <c r="K284" s="16"/>
      <c r="L284" s="16"/>
      <c r="M284" s="16"/>
      <c r="N284" s="16"/>
    </row>
    <row r="285" spans="1:14" x14ac:dyDescent="0.2">
      <c r="D285" s="16"/>
      <c r="H285" s="56"/>
      <c r="I285" s="62"/>
      <c r="J285" s="63"/>
      <c r="K285" s="16"/>
      <c r="L285" s="16"/>
      <c r="M285" s="16"/>
      <c r="N285" s="16"/>
    </row>
    <row r="286" spans="1:14" x14ac:dyDescent="0.2">
      <c r="H286" s="36"/>
      <c r="I286" s="45"/>
      <c r="J286" s="63"/>
      <c r="K286" s="16"/>
      <c r="L286" s="16"/>
      <c r="M286" s="16"/>
      <c r="N286" s="16"/>
    </row>
    <row r="287" spans="1:14" x14ac:dyDescent="0.2">
      <c r="H287" s="36"/>
      <c r="I287" s="45"/>
      <c r="J287" s="63"/>
      <c r="K287" s="16"/>
      <c r="L287" s="16"/>
      <c r="M287" s="16"/>
      <c r="N287" s="16"/>
    </row>
    <row r="288" spans="1:14" x14ac:dyDescent="0.2">
      <c r="H288" s="56"/>
      <c r="I288" s="62"/>
      <c r="J288" s="63"/>
      <c r="K288" s="16"/>
      <c r="L288" s="16"/>
      <c r="M288" s="16"/>
      <c r="N288" s="16"/>
    </row>
    <row r="289" spans="8:14" x14ac:dyDescent="0.2">
      <c r="H289" s="56"/>
      <c r="I289" s="62"/>
      <c r="J289" s="63"/>
      <c r="K289" s="16"/>
      <c r="L289" s="16"/>
      <c r="M289" s="16"/>
      <c r="N289" s="16"/>
    </row>
    <row r="290" spans="8:14" x14ac:dyDescent="0.2">
      <c r="H290" s="56"/>
      <c r="I290" s="62"/>
      <c r="J290" s="63"/>
      <c r="K290" s="16"/>
      <c r="L290" s="16"/>
      <c r="M290" s="16"/>
      <c r="N290" s="16"/>
    </row>
    <row r="291" spans="8:14" x14ac:dyDescent="0.2">
      <c r="H291" s="56"/>
      <c r="I291" s="62"/>
      <c r="J291" s="63"/>
      <c r="K291" s="16"/>
      <c r="L291" s="16">
        <f>SUM(L283:L290)</f>
        <v>0</v>
      </c>
      <c r="M291" s="16"/>
      <c r="N291" s="16"/>
    </row>
    <row r="292" spans="8:14" x14ac:dyDescent="0.2">
      <c r="H292" s="56"/>
      <c r="I292" s="62"/>
      <c r="J292" s="63"/>
      <c r="K292" s="16"/>
      <c r="L292" s="16"/>
      <c r="M292" s="16"/>
      <c r="N292" s="16"/>
    </row>
    <row r="293" spans="8:14" x14ac:dyDescent="0.2">
      <c r="H293" s="56"/>
      <c r="I293" s="62"/>
      <c r="J293" s="63"/>
      <c r="K293" s="16"/>
      <c r="L293" s="16"/>
      <c r="M293" s="16"/>
      <c r="N293" s="16"/>
    </row>
    <row r="294" spans="8:14" x14ac:dyDescent="0.2">
      <c r="H294" s="56"/>
      <c r="I294" s="62"/>
      <c r="J294" s="63"/>
      <c r="K294" s="16"/>
      <c r="L294" s="16"/>
      <c r="M294" s="16"/>
      <c r="N294" s="16"/>
    </row>
    <row r="295" spans="8:14" x14ac:dyDescent="0.2">
      <c r="H295" s="56"/>
      <c r="I295" s="62"/>
      <c r="J295" s="63"/>
      <c r="K295" s="16"/>
      <c r="L295" s="16"/>
      <c r="M295" s="16"/>
      <c r="N295" s="16"/>
    </row>
    <row r="296" spans="8:14" x14ac:dyDescent="0.2">
      <c r="H296" s="56"/>
      <c r="I296" s="62"/>
      <c r="J296" s="63"/>
      <c r="K296" s="16"/>
      <c r="L296" s="16"/>
      <c r="M296" s="16"/>
      <c r="N296" s="16"/>
    </row>
    <row r="297" spans="8:14" x14ac:dyDescent="0.2">
      <c r="H297" s="56"/>
      <c r="I297" s="62"/>
      <c r="J297" s="63"/>
      <c r="K297" s="16"/>
      <c r="L297" s="16"/>
      <c r="M297" s="16"/>
      <c r="N297" s="16"/>
    </row>
    <row r="298" spans="8:14" x14ac:dyDescent="0.2">
      <c r="H298" s="56"/>
      <c r="I298" s="62"/>
      <c r="J298" s="63"/>
      <c r="K298" s="16"/>
      <c r="L298" s="16"/>
      <c r="M298" s="16"/>
      <c r="N298" s="16"/>
    </row>
    <row r="299" spans="8:14" x14ac:dyDescent="0.2">
      <c r="H299" s="56"/>
      <c r="I299" s="62"/>
      <c r="J299" s="63"/>
      <c r="K299" s="16"/>
      <c r="L299" s="16"/>
      <c r="M299" s="16"/>
      <c r="N299" s="16"/>
    </row>
    <row r="300" spans="8:14" x14ac:dyDescent="0.2">
      <c r="H300" s="56"/>
      <c r="I300" s="62"/>
      <c r="J300" s="63"/>
      <c r="K300" s="16"/>
      <c r="L300" s="16"/>
      <c r="M300" s="16"/>
      <c r="N300" s="16"/>
    </row>
    <row r="301" spans="8:14" x14ac:dyDescent="0.2">
      <c r="H301" s="56"/>
      <c r="I301" s="62"/>
      <c r="J301" s="63"/>
      <c r="K301" s="16"/>
      <c r="L301"/>
      <c r="M301"/>
      <c r="N301"/>
    </row>
    <row r="302" spans="8:14" x14ac:dyDescent="0.2">
      <c r="H302" s="56"/>
      <c r="I302" s="62"/>
      <c r="J302" s="63"/>
      <c r="K302" s="16"/>
      <c r="L302"/>
      <c r="M302"/>
      <c r="N302"/>
    </row>
    <row r="303" spans="8:14" x14ac:dyDescent="0.2">
      <c r="H303" s="56"/>
      <c r="I303" s="62"/>
      <c r="J303" s="63"/>
      <c r="K303" s="16"/>
      <c r="L303"/>
      <c r="M303"/>
      <c r="N303"/>
    </row>
    <row r="304" spans="8:14" x14ac:dyDescent="0.2">
      <c r="H304" s="56"/>
      <c r="I304" s="62"/>
      <c r="J304" s="63"/>
      <c r="K304" s="16"/>
      <c r="L304"/>
      <c r="M304"/>
      <c r="N304"/>
    </row>
    <row r="305" spans="8:14" x14ac:dyDescent="0.2">
      <c r="H305" s="56"/>
      <c r="I305" s="62"/>
      <c r="J305" s="63"/>
      <c r="K305" s="16"/>
      <c r="L305"/>
      <c r="M305"/>
      <c r="N305"/>
    </row>
    <row r="306" spans="8:14" x14ac:dyDescent="0.2">
      <c r="H306" s="56"/>
      <c r="I306" s="62"/>
      <c r="J306" s="63"/>
      <c r="K306" s="16"/>
      <c r="L306"/>
      <c r="M306"/>
      <c r="N306"/>
    </row>
    <row r="307" spans="8:14" x14ac:dyDescent="0.2">
      <c r="H307" s="56"/>
      <c r="I307" s="62"/>
      <c r="J307" s="63"/>
      <c r="K307" s="16"/>
      <c r="L307"/>
      <c r="M307"/>
      <c r="N307"/>
    </row>
    <row r="308" spans="8:14" x14ac:dyDescent="0.2">
      <c r="H308" s="56"/>
      <c r="I308" s="62"/>
      <c r="J308" s="63"/>
      <c r="K308" s="16"/>
      <c r="L308"/>
      <c r="M308"/>
      <c r="N308"/>
    </row>
    <row r="309" spans="8:14" x14ac:dyDescent="0.2">
      <c r="H309" s="56"/>
      <c r="I309" s="62"/>
      <c r="J309" s="63"/>
      <c r="K309" s="16"/>
      <c r="L309"/>
      <c r="M309"/>
      <c r="N309"/>
    </row>
    <row r="310" spans="8:14" x14ac:dyDescent="0.2">
      <c r="H310" s="56"/>
      <c r="I310" s="62"/>
      <c r="J310" s="63"/>
      <c r="K310" s="16"/>
      <c r="L310"/>
      <c r="M310"/>
      <c r="N310"/>
    </row>
    <row r="311" spans="8:14" x14ac:dyDescent="0.2">
      <c r="H311" s="56"/>
      <c r="I311" s="62"/>
      <c r="J311" s="63"/>
      <c r="K311" s="16"/>
      <c r="L311"/>
      <c r="M311"/>
      <c r="N311"/>
    </row>
    <row r="312" spans="8:14" x14ac:dyDescent="0.2">
      <c r="H312" s="56"/>
      <c r="I312" s="62"/>
      <c r="J312" s="63"/>
      <c r="K312" s="16"/>
      <c r="L312"/>
      <c r="M312"/>
      <c r="N312"/>
    </row>
    <row r="313" spans="8:14" x14ac:dyDescent="0.2">
      <c r="H313" s="56"/>
      <c r="I313" s="62"/>
      <c r="J313" s="63"/>
      <c r="K313" s="16"/>
      <c r="L313"/>
      <c r="M313"/>
      <c r="N313"/>
    </row>
    <row r="314" spans="8:14" x14ac:dyDescent="0.2">
      <c r="H314" s="56"/>
      <c r="I314" s="62"/>
      <c r="J314" s="63"/>
      <c r="K314" s="16"/>
      <c r="L314"/>
      <c r="M314"/>
      <c r="N314"/>
    </row>
    <row r="315" spans="8:14" x14ac:dyDescent="0.2">
      <c r="H315" s="56"/>
      <c r="I315" s="62"/>
      <c r="J315" s="63"/>
      <c r="K315" s="16"/>
      <c r="L315"/>
      <c r="M315"/>
      <c r="N315"/>
    </row>
    <row r="316" spans="8:14" x14ac:dyDescent="0.2">
      <c r="H316" s="56"/>
      <c r="I316" s="62"/>
      <c r="J316" s="63"/>
      <c r="K316" s="16"/>
      <c r="L316"/>
      <c r="M316"/>
      <c r="N316"/>
    </row>
    <row r="317" spans="8:14" x14ac:dyDescent="0.2">
      <c r="H317" s="56"/>
      <c r="I317" s="62"/>
      <c r="J317" s="63"/>
      <c r="K317" s="16"/>
      <c r="L317"/>
      <c r="M317"/>
      <c r="N317"/>
    </row>
    <row r="318" spans="8:14" x14ac:dyDescent="0.2">
      <c r="H318" s="56"/>
      <c r="I318" s="62"/>
      <c r="J318" s="63"/>
      <c r="K318" s="16"/>
      <c r="L318"/>
      <c r="M318"/>
      <c r="N318"/>
    </row>
    <row r="319" spans="8:14" x14ac:dyDescent="0.2">
      <c r="H319" s="56"/>
      <c r="I319" s="62"/>
      <c r="J319" s="63"/>
      <c r="K319" s="16"/>
      <c r="L319"/>
      <c r="M319"/>
      <c r="N319"/>
    </row>
    <row r="320" spans="8:14" x14ac:dyDescent="0.2">
      <c r="H320" s="56"/>
      <c r="I320" s="62"/>
      <c r="J320" s="63"/>
      <c r="K320" s="16"/>
      <c r="L320"/>
      <c r="M320"/>
      <c r="N320"/>
    </row>
    <row r="321" spans="8:14" x14ac:dyDescent="0.2">
      <c r="H321" s="56"/>
      <c r="I321" s="62"/>
      <c r="J321" s="63"/>
      <c r="K321" s="16"/>
      <c r="L321"/>
      <c r="M321"/>
      <c r="N321"/>
    </row>
    <row r="322" spans="8:14" x14ac:dyDescent="0.2">
      <c r="H322" s="56"/>
      <c r="I322" s="62"/>
      <c r="J322" s="63"/>
      <c r="K322" s="16"/>
      <c r="L322"/>
      <c r="M322"/>
      <c r="N322"/>
    </row>
    <row r="323" spans="8:14" x14ac:dyDescent="0.2">
      <c r="H323" s="56"/>
      <c r="I323" s="62"/>
      <c r="J323" s="63"/>
      <c r="K323" s="16"/>
      <c r="L323"/>
      <c r="M323"/>
      <c r="N323"/>
    </row>
    <row r="324" spans="8:14" x14ac:dyDescent="0.2">
      <c r="H324" s="56"/>
      <c r="I324" s="62"/>
      <c r="J324" s="63"/>
      <c r="K324" s="16"/>
      <c r="L324"/>
      <c r="M324"/>
      <c r="N324"/>
    </row>
    <row r="325" spans="8:14" x14ac:dyDescent="0.2">
      <c r="H325" s="56"/>
      <c r="I325" s="62"/>
      <c r="J325" s="63"/>
      <c r="K325" s="16"/>
      <c r="L325"/>
      <c r="M325"/>
      <c r="N325"/>
    </row>
    <row r="326" spans="8:14" x14ac:dyDescent="0.2">
      <c r="H326" s="56"/>
      <c r="I326" s="62"/>
      <c r="J326" s="63"/>
      <c r="K326" s="16"/>
      <c r="L326"/>
      <c r="M326"/>
      <c r="N326"/>
    </row>
    <row r="327" spans="8:14" x14ac:dyDescent="0.2">
      <c r="H327" s="56"/>
      <c r="I327" s="62"/>
      <c r="J327" s="63"/>
      <c r="K327" s="16"/>
      <c r="L327"/>
      <c r="M327"/>
      <c r="N327"/>
    </row>
    <row r="328" spans="8:14" x14ac:dyDescent="0.2">
      <c r="H328" s="56"/>
      <c r="I328" s="62"/>
      <c r="J328" s="63"/>
      <c r="K328" s="16"/>
      <c r="L328"/>
      <c r="M328"/>
      <c r="N328"/>
    </row>
    <row r="329" spans="8:14" x14ac:dyDescent="0.2">
      <c r="H329" s="56"/>
      <c r="I329" s="62"/>
      <c r="J329" s="63"/>
      <c r="K329" s="16"/>
      <c r="L329"/>
      <c r="M329"/>
      <c r="N329"/>
    </row>
    <row r="330" spans="8:14" x14ac:dyDescent="0.2">
      <c r="H330" s="56"/>
      <c r="I330" s="62"/>
      <c r="J330" s="63"/>
      <c r="K330" s="16"/>
      <c r="L330"/>
      <c r="M330"/>
      <c r="N330"/>
    </row>
    <row r="331" spans="8:14" x14ac:dyDescent="0.2">
      <c r="H331" s="56"/>
      <c r="I331" s="62"/>
      <c r="J331" s="63"/>
      <c r="K331" s="16"/>
      <c r="L331"/>
      <c r="M331"/>
      <c r="N331"/>
    </row>
    <row r="332" spans="8:14" x14ac:dyDescent="0.2">
      <c r="H332" s="56"/>
      <c r="I332" s="62"/>
      <c r="J332" s="63"/>
      <c r="K332" s="16"/>
      <c r="L332"/>
      <c r="M332"/>
      <c r="N332"/>
    </row>
    <row r="333" spans="8:14" x14ac:dyDescent="0.2">
      <c r="H333" s="56"/>
      <c r="I333" s="62"/>
      <c r="J333" s="63"/>
      <c r="K333" s="16"/>
      <c r="L333"/>
      <c r="M333"/>
      <c r="N333"/>
    </row>
    <row r="334" spans="8:14" x14ac:dyDescent="0.2">
      <c r="H334" s="56"/>
      <c r="I334" s="62"/>
      <c r="J334" s="63"/>
      <c r="K334" s="16"/>
      <c r="L334"/>
      <c r="M334"/>
      <c r="N334"/>
    </row>
    <row r="335" spans="8:14" x14ac:dyDescent="0.2">
      <c r="H335" s="56"/>
      <c r="I335" s="62"/>
      <c r="J335" s="63"/>
      <c r="K335" s="16"/>
      <c r="L335"/>
      <c r="M335"/>
      <c r="N335"/>
    </row>
    <row r="336" spans="8:14" x14ac:dyDescent="0.2">
      <c r="H336" s="56"/>
      <c r="I336" s="62"/>
      <c r="J336" s="63"/>
      <c r="K336" s="16"/>
      <c r="L336"/>
      <c r="M336"/>
      <c r="N336"/>
    </row>
    <row r="337" spans="8:14" x14ac:dyDescent="0.2">
      <c r="H337" s="56"/>
      <c r="I337" s="62"/>
      <c r="J337" s="63"/>
      <c r="K337" s="16"/>
      <c r="L337"/>
      <c r="M337"/>
      <c r="N337"/>
    </row>
    <row r="338" spans="8:14" x14ac:dyDescent="0.2">
      <c r="H338" s="56"/>
      <c r="I338" s="62"/>
      <c r="J338" s="63"/>
      <c r="K338" s="16"/>
      <c r="L338"/>
      <c r="M338"/>
      <c r="N338"/>
    </row>
    <row r="339" spans="8:14" x14ac:dyDescent="0.2">
      <c r="H339" s="56"/>
      <c r="I339" s="62"/>
      <c r="J339" s="63"/>
      <c r="K339" s="16"/>
      <c r="L339"/>
      <c r="M339"/>
      <c r="N339"/>
    </row>
    <row r="340" spans="8:14" x14ac:dyDescent="0.2">
      <c r="H340" s="56"/>
      <c r="I340" s="62"/>
      <c r="J340" s="63"/>
      <c r="K340" s="16"/>
      <c r="L340"/>
      <c r="M340"/>
      <c r="N340"/>
    </row>
    <row r="341" spans="8:14" x14ac:dyDescent="0.2">
      <c r="H341" s="56"/>
      <c r="I341" s="62"/>
      <c r="J341" s="63"/>
      <c r="K341" s="16"/>
      <c r="L341"/>
      <c r="M341"/>
      <c r="N341"/>
    </row>
    <row r="342" spans="8:14" x14ac:dyDescent="0.2">
      <c r="H342" s="56"/>
      <c r="I342" s="62"/>
      <c r="J342" s="63"/>
      <c r="K342" s="16"/>
      <c r="L342"/>
      <c r="M342"/>
      <c r="N342"/>
    </row>
    <row r="343" spans="8:14" x14ac:dyDescent="0.2">
      <c r="H343" s="56"/>
      <c r="I343" s="62">
        <v>4772354</v>
      </c>
      <c r="J343" s="63"/>
      <c r="K343" s="16"/>
      <c r="L343"/>
      <c r="M343"/>
      <c r="N343"/>
    </row>
    <row r="344" spans="8:14" x14ac:dyDescent="0.2">
      <c r="H344" s="56"/>
      <c r="I344" s="62">
        <v>362335</v>
      </c>
      <c r="J344" s="63"/>
      <c r="K344" s="16"/>
      <c r="L344"/>
      <c r="M344"/>
      <c r="N344"/>
    </row>
    <row r="345" spans="8:14" x14ac:dyDescent="0.2">
      <c r="H345" s="56"/>
      <c r="I345" s="62">
        <v>996794</v>
      </c>
      <c r="J345" s="63"/>
      <c r="K345" s="16"/>
      <c r="L345"/>
      <c r="M345"/>
      <c r="N345"/>
    </row>
    <row r="346" spans="8:14" x14ac:dyDescent="0.2">
      <c r="H346" s="56"/>
      <c r="I346" s="62">
        <v>4450199</v>
      </c>
      <c r="J346" s="63"/>
      <c r="K346" s="16"/>
      <c r="L346"/>
      <c r="M346"/>
      <c r="N346"/>
    </row>
    <row r="347" spans="8:14" x14ac:dyDescent="0.2">
      <c r="H347" s="56"/>
      <c r="I347" s="62">
        <v>1045234</v>
      </c>
      <c r="J347" s="63"/>
      <c r="K347" s="16"/>
      <c r="L347"/>
      <c r="M347"/>
      <c r="N347"/>
    </row>
    <row r="348" spans="8:14" x14ac:dyDescent="0.2">
      <c r="H348" s="56"/>
      <c r="I348" s="62">
        <v>10420</v>
      </c>
      <c r="J348" s="63"/>
      <c r="K348" s="16"/>
      <c r="L348"/>
      <c r="M348"/>
      <c r="N348"/>
    </row>
    <row r="349" spans="8:14" x14ac:dyDescent="0.2">
      <c r="H349" s="56"/>
      <c r="I349" s="62">
        <v>988541</v>
      </c>
      <c r="J349" s="63"/>
      <c r="K349" s="16"/>
      <c r="L349"/>
      <c r="M349"/>
      <c r="N349"/>
    </row>
    <row r="350" spans="8:14" x14ac:dyDescent="0.2">
      <c r="H350" s="56"/>
      <c r="I350" s="62">
        <v>369793</v>
      </c>
      <c r="J350" s="63"/>
      <c r="K350" s="16"/>
      <c r="L350"/>
      <c r="M350"/>
      <c r="N350"/>
    </row>
    <row r="351" spans="8:14" x14ac:dyDescent="0.2">
      <c r="H351" s="56"/>
      <c r="I351" s="62">
        <v>940128</v>
      </c>
      <c r="J351" s="63"/>
      <c r="K351" s="16"/>
      <c r="L351"/>
      <c r="M351"/>
      <c r="N351"/>
    </row>
    <row r="352" spans="8:14" x14ac:dyDescent="0.2">
      <c r="H352" s="56"/>
      <c r="I352" s="62">
        <v>1185743</v>
      </c>
      <c r="J352" s="63"/>
      <c r="K352" s="16"/>
      <c r="L352"/>
      <c r="M352"/>
      <c r="N352"/>
    </row>
    <row r="353" spans="8:14" x14ac:dyDescent="0.2">
      <c r="H353" s="56"/>
      <c r="I353" s="62">
        <v>1254657</v>
      </c>
      <c r="J353" s="63"/>
      <c r="K353" s="16"/>
      <c r="L353"/>
      <c r="M353"/>
      <c r="N353"/>
    </row>
    <row r="354" spans="8:14" x14ac:dyDescent="0.2">
      <c r="H354" s="56"/>
      <c r="I354" s="62">
        <v>458093</v>
      </c>
      <c r="J354" s="63"/>
      <c r="K354" s="16"/>
      <c r="L354"/>
      <c r="M354"/>
      <c r="N354"/>
    </row>
    <row r="355" spans="8:14" x14ac:dyDescent="0.2">
      <c r="H355" s="56"/>
      <c r="I355" s="62">
        <v>3001054</v>
      </c>
      <c r="J355" s="63"/>
      <c r="K355" s="16"/>
      <c r="L355"/>
      <c r="M355"/>
      <c r="N355"/>
    </row>
    <row r="356" spans="8:14" x14ac:dyDescent="0.2">
      <c r="H356" s="56"/>
      <c r="I356" s="62">
        <v>420654</v>
      </c>
      <c r="J356" s="63"/>
      <c r="K356" s="16"/>
      <c r="L356"/>
      <c r="M356"/>
      <c r="N356"/>
    </row>
    <row r="357" spans="8:14" x14ac:dyDescent="0.2">
      <c r="H357" s="56"/>
      <c r="I357" s="62">
        <v>762648</v>
      </c>
      <c r="J357" s="63"/>
      <c r="K357" s="16"/>
      <c r="L357"/>
      <c r="M357"/>
      <c r="N357"/>
    </row>
    <row r="358" spans="8:14" x14ac:dyDescent="0.2">
      <c r="H358" s="56"/>
      <c r="I358" s="62">
        <v>1046831</v>
      </c>
      <c r="J358" s="63"/>
      <c r="K358" s="16"/>
      <c r="L358"/>
      <c r="M358"/>
      <c r="N358"/>
    </row>
    <row r="359" spans="8:14" x14ac:dyDescent="0.2">
      <c r="H359" s="56"/>
      <c r="I359" s="62">
        <f>SUM(I343:I358)</f>
        <v>22065478</v>
      </c>
      <c r="J359" s="63"/>
      <c r="K359" s="16"/>
      <c r="L359"/>
      <c r="M359"/>
      <c r="N359"/>
    </row>
    <row r="360" spans="8:14" x14ac:dyDescent="0.2">
      <c r="H360" s="56"/>
      <c r="I360" s="62"/>
      <c r="J360" s="63"/>
      <c r="K360" s="16"/>
      <c r="L360"/>
      <c r="M360"/>
      <c r="N360"/>
    </row>
    <row r="361" spans="8:14" x14ac:dyDescent="0.2">
      <c r="H361" s="56"/>
      <c r="I361" s="62"/>
      <c r="J361" s="63"/>
      <c r="K361" s="16"/>
      <c r="L361"/>
      <c r="M361"/>
      <c r="N361"/>
    </row>
    <row r="362" spans="8:14" x14ac:dyDescent="0.2">
      <c r="H362" s="56"/>
      <c r="I362" s="62"/>
      <c r="J362" s="63"/>
      <c r="K362" s="16"/>
      <c r="L362"/>
      <c r="M362"/>
      <c r="N362"/>
    </row>
    <row r="363" spans="8:14" x14ac:dyDescent="0.2">
      <c r="H363" s="56"/>
      <c r="I363" s="62"/>
      <c r="J363" s="63"/>
      <c r="K363" s="16"/>
      <c r="L363"/>
      <c r="M363"/>
      <c r="N363"/>
    </row>
    <row r="364" spans="8:14" x14ac:dyDescent="0.2">
      <c r="H364" s="56"/>
      <c r="I364" s="62"/>
      <c r="J364" s="63"/>
      <c r="K364" s="16"/>
      <c r="L364"/>
      <c r="M364"/>
      <c r="N364"/>
    </row>
    <row r="365" spans="8:14" x14ac:dyDescent="0.2">
      <c r="H365" s="56"/>
      <c r="I365" s="62"/>
      <c r="J365" s="63"/>
      <c r="K365" s="16"/>
      <c r="L365"/>
      <c r="M365"/>
      <c r="N365"/>
    </row>
    <row r="366" spans="8:14" x14ac:dyDescent="0.2">
      <c r="H366" s="36"/>
      <c r="I366" s="45"/>
      <c r="J366" s="42"/>
      <c r="L366"/>
      <c r="M366"/>
      <c r="N366"/>
    </row>
    <row r="385" ht="1.5" customHeight="1" x14ac:dyDescent="0.2"/>
    <row r="450" spans="8:14" x14ac:dyDescent="0.2">
      <c r="H450" s="36"/>
    </row>
    <row r="451" spans="8:14" x14ac:dyDescent="0.2">
      <c r="H451" s="36"/>
      <c r="J451"/>
      <c r="K451" s="36"/>
      <c r="L451" s="45"/>
      <c r="M451" s="42"/>
      <c r="N451"/>
    </row>
    <row r="452" spans="8:14" x14ac:dyDescent="0.2">
      <c r="H452" s="36"/>
      <c r="J452"/>
      <c r="K452" s="36"/>
      <c r="L452" s="45"/>
      <c r="M452" s="42"/>
      <c r="N452"/>
    </row>
    <row r="453" spans="8:14" x14ac:dyDescent="0.2">
      <c r="H453" s="36"/>
      <c r="J453"/>
      <c r="K453" s="36"/>
      <c r="L453" s="45"/>
      <c r="M453" s="42"/>
      <c r="N453"/>
    </row>
    <row r="454" spans="8:14" x14ac:dyDescent="0.2">
      <c r="H454" s="36"/>
      <c r="J454"/>
      <c r="K454" s="36"/>
      <c r="L454" s="45"/>
      <c r="M454" s="42"/>
      <c r="N454"/>
    </row>
    <row r="455" spans="8:14" x14ac:dyDescent="0.2">
      <c r="H455" s="36"/>
      <c r="J455"/>
      <c r="K455" s="36"/>
      <c r="L455" s="45"/>
      <c r="M455" s="42"/>
      <c r="N455"/>
    </row>
    <row r="456" spans="8:14" x14ac:dyDescent="0.2">
      <c r="H456" s="36"/>
      <c r="J456"/>
      <c r="K456" s="36"/>
      <c r="L456" s="45"/>
      <c r="M456" s="42"/>
      <c r="N456"/>
    </row>
    <row r="457" spans="8:14" x14ac:dyDescent="0.2">
      <c r="H457" s="36"/>
      <c r="J457"/>
      <c r="K457" s="36"/>
      <c r="L457" s="45"/>
      <c r="M457" s="42"/>
      <c r="N457"/>
    </row>
    <row r="458" spans="8:14" x14ac:dyDescent="0.2">
      <c r="H458" s="36"/>
      <c r="J458"/>
      <c r="K458" s="36"/>
      <c r="L458" s="45"/>
      <c r="M458" s="42"/>
      <c r="N458"/>
    </row>
    <row r="459" spans="8:14" x14ac:dyDescent="0.2">
      <c r="H459" s="36"/>
      <c r="J459"/>
      <c r="K459" s="36"/>
      <c r="L459" s="45"/>
      <c r="M459" s="42"/>
      <c r="N459"/>
    </row>
    <row r="460" spans="8:14" x14ac:dyDescent="0.2">
      <c r="H460" s="36"/>
      <c r="J460"/>
      <c r="K460" s="36"/>
      <c r="L460" s="45"/>
      <c r="M460" s="42"/>
      <c r="N460"/>
    </row>
    <row r="461" spans="8:14" x14ac:dyDescent="0.2">
      <c r="H461" s="36"/>
      <c r="J461"/>
      <c r="K461" s="36"/>
      <c r="L461" s="45"/>
      <c r="M461" s="42"/>
      <c r="N461"/>
    </row>
    <row r="462" spans="8:14" x14ac:dyDescent="0.2">
      <c r="H462" s="36"/>
      <c r="J462"/>
      <c r="K462" s="36"/>
      <c r="L462" s="45"/>
      <c r="M462" s="42"/>
      <c r="N462"/>
    </row>
    <row r="463" spans="8:14" x14ac:dyDescent="0.2">
      <c r="H463" s="36"/>
      <c r="J463"/>
      <c r="K463" s="36"/>
      <c r="L463" s="45"/>
      <c r="M463" s="42"/>
      <c r="N463"/>
    </row>
    <row r="464" spans="8:14" x14ac:dyDescent="0.2">
      <c r="H464" s="36"/>
      <c r="J464"/>
      <c r="K464" s="36"/>
      <c r="L464" s="45"/>
      <c r="M464" s="42"/>
      <c r="N464"/>
    </row>
    <row r="465" spans="8:14" x14ac:dyDescent="0.2">
      <c r="H465" s="36"/>
      <c r="J465"/>
      <c r="K465" s="36"/>
      <c r="L465" s="45"/>
      <c r="M465" s="42"/>
      <c r="N465"/>
    </row>
    <row r="466" spans="8:14" x14ac:dyDescent="0.2">
      <c r="H466" s="36"/>
      <c r="J466"/>
      <c r="K466" s="36"/>
      <c r="L466" s="45"/>
      <c r="M466" s="42"/>
      <c r="N466"/>
    </row>
    <row r="467" spans="8:14" x14ac:dyDescent="0.2">
      <c r="H467" s="36"/>
      <c r="J467"/>
      <c r="K467" s="36"/>
      <c r="L467" s="45"/>
      <c r="M467" s="42"/>
      <c r="N467"/>
    </row>
    <row r="468" spans="8:14" x14ac:dyDescent="0.2">
      <c r="H468" s="36"/>
      <c r="J468"/>
      <c r="K468" s="36"/>
      <c r="L468" s="45"/>
      <c r="M468" s="42"/>
      <c r="N468"/>
    </row>
    <row r="469" spans="8:14" x14ac:dyDescent="0.2">
      <c r="H469" s="36"/>
      <c r="J469"/>
      <c r="K469" s="36"/>
      <c r="L469" s="45"/>
      <c r="M469" s="42"/>
      <c r="N469"/>
    </row>
    <row r="470" spans="8:14" x14ac:dyDescent="0.2">
      <c r="H470" s="36"/>
      <c r="J470"/>
      <c r="K470" s="36"/>
      <c r="L470" s="45"/>
      <c r="M470" s="42"/>
      <c r="N470"/>
    </row>
    <row r="471" spans="8:14" x14ac:dyDescent="0.2">
      <c r="H471" s="36"/>
      <c r="J471"/>
      <c r="K471" s="36"/>
      <c r="L471" s="45"/>
      <c r="M471" s="42"/>
      <c r="N471"/>
    </row>
    <row r="472" spans="8:14" x14ac:dyDescent="0.2">
      <c r="H472" s="36"/>
      <c r="J472"/>
      <c r="K472" s="36"/>
      <c r="L472" s="45"/>
      <c r="M472" s="42"/>
      <c r="N472"/>
    </row>
    <row r="473" spans="8:14" x14ac:dyDescent="0.2">
      <c r="H473" s="36"/>
      <c r="J473"/>
      <c r="K473" s="36"/>
      <c r="L473" s="45"/>
      <c r="M473" s="42"/>
      <c r="N473"/>
    </row>
    <row r="474" spans="8:14" x14ac:dyDescent="0.2">
      <c r="J474"/>
      <c r="K474" s="36"/>
      <c r="L474" s="45"/>
      <c r="M474" s="42"/>
      <c r="N474"/>
    </row>
  </sheetData>
  <mergeCells count="1">
    <mergeCell ref="B2:L2"/>
  </mergeCells>
  <phoneticPr fontId="1" type="noConversion"/>
  <pageMargins left="0.57999999999999996" right="0.53" top="1" bottom="1" header="0" footer="0"/>
  <pageSetup paperSize="14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20"/>
  <sheetViews>
    <sheetView zoomScale="136" zoomScaleNormal="136" workbookViewId="0">
      <pane xSplit="2" ySplit="6" topLeftCell="J283" activePane="bottomRight" state="frozen"/>
      <selection pane="topRight" activeCell="C1" sqref="C1"/>
      <selection pane="bottomLeft" activeCell="A7" sqref="A7"/>
      <selection pane="bottomRight" activeCell="N129" sqref="N129"/>
    </sheetView>
  </sheetViews>
  <sheetFormatPr baseColWidth="10" defaultRowHeight="12.75" x14ac:dyDescent="0.2"/>
  <cols>
    <col min="1" max="1" width="19.42578125" customWidth="1"/>
    <col min="2" max="2" width="26.28515625" customWidth="1"/>
    <col min="9" max="10" width="11.42578125" style="36"/>
    <col min="11" max="11" width="12.5703125" style="36" customWidth="1"/>
    <col min="12" max="12" width="11.42578125" style="36"/>
    <col min="13" max="13" width="12.7109375" style="42" customWidth="1"/>
    <col min="14" max="14" width="13.42578125" style="42" customWidth="1"/>
  </cols>
  <sheetData>
    <row r="4" spans="1:14" s="34" customFormat="1" ht="30" customHeight="1" x14ac:dyDescent="0.2">
      <c r="A4" s="50" t="s">
        <v>0</v>
      </c>
      <c r="B4" s="50" t="s">
        <v>69</v>
      </c>
      <c r="C4" s="51" t="s">
        <v>70</v>
      </c>
      <c r="D4" s="51" t="s">
        <v>71</v>
      </c>
      <c r="E4" s="49" t="s">
        <v>72</v>
      </c>
      <c r="F4" s="49" t="s">
        <v>73</v>
      </c>
      <c r="G4" s="49" t="s">
        <v>74</v>
      </c>
      <c r="H4" s="49" t="s">
        <v>75</v>
      </c>
      <c r="I4" s="52" t="s">
        <v>76</v>
      </c>
      <c r="J4" s="52" t="s">
        <v>77</v>
      </c>
      <c r="K4" s="52" t="s">
        <v>78</v>
      </c>
      <c r="L4" s="52" t="s">
        <v>79</v>
      </c>
      <c r="M4" s="49" t="s">
        <v>80</v>
      </c>
      <c r="N4" s="49" t="s">
        <v>81</v>
      </c>
    </row>
    <row r="5" spans="1:14" ht="12.75" customHeight="1" x14ac:dyDescent="0.2">
      <c r="A5" s="9" t="s">
        <v>82</v>
      </c>
      <c r="B5" s="12" t="s">
        <v>83</v>
      </c>
      <c r="C5" s="20"/>
      <c r="D5" s="23"/>
      <c r="E5" s="29"/>
      <c r="F5" s="32"/>
      <c r="G5" s="29"/>
      <c r="H5" s="25"/>
      <c r="I5" s="30"/>
      <c r="J5" s="35"/>
      <c r="K5" s="31"/>
      <c r="L5" s="33"/>
      <c r="M5" s="46"/>
      <c r="N5" s="38"/>
    </row>
    <row r="6" spans="1:14" ht="12.75" customHeight="1" x14ac:dyDescent="0.2">
      <c r="A6" s="10" t="s">
        <v>84</v>
      </c>
      <c r="B6" s="13" t="s">
        <v>85</v>
      </c>
      <c r="C6" s="14">
        <f>SUM(C7:C64)</f>
        <v>26570359</v>
      </c>
      <c r="D6" s="14">
        <f t="shared" ref="D6:N6" si="0">SUM(D7:D64)</f>
        <v>22357037</v>
      </c>
      <c r="E6" s="14">
        <f t="shared" si="0"/>
        <v>22245076</v>
      </c>
      <c r="F6" s="14">
        <f t="shared" si="0"/>
        <v>33459412</v>
      </c>
      <c r="G6" s="14">
        <f t="shared" si="0"/>
        <v>22047691</v>
      </c>
      <c r="H6" s="14">
        <f t="shared" si="0"/>
        <v>33791259</v>
      </c>
      <c r="I6" s="14">
        <f>SUM(I7:I64)</f>
        <v>22020185</v>
      </c>
      <c r="J6" s="14">
        <f>SUM(J7:J64)</f>
        <v>22070956</v>
      </c>
      <c r="K6" s="14">
        <f>SUM(K7:K64)</f>
        <v>35469166</v>
      </c>
      <c r="L6" s="14">
        <f t="shared" si="0"/>
        <v>22587572</v>
      </c>
      <c r="M6" s="14">
        <f>SUM(M7:M64)</f>
        <v>21907562</v>
      </c>
      <c r="N6" s="14">
        <f t="shared" si="0"/>
        <v>44575925</v>
      </c>
    </row>
    <row r="7" spans="1:14" ht="12.75" customHeight="1" x14ac:dyDescent="0.2">
      <c r="A7" s="9" t="s">
        <v>86</v>
      </c>
      <c r="B7" s="12" t="s">
        <v>87</v>
      </c>
      <c r="C7" s="21"/>
      <c r="D7" s="24"/>
      <c r="E7" s="21"/>
      <c r="F7" s="24"/>
      <c r="G7" s="24"/>
      <c r="H7" s="24"/>
      <c r="I7" s="21"/>
      <c r="J7" s="24"/>
      <c r="K7" s="21"/>
      <c r="L7" s="24"/>
      <c r="M7" s="47"/>
      <c r="N7" s="39"/>
    </row>
    <row r="8" spans="1:14" ht="12.75" customHeight="1" x14ac:dyDescent="0.2">
      <c r="A8" s="9" t="s">
        <v>88</v>
      </c>
      <c r="B8" s="12" t="s">
        <v>89</v>
      </c>
      <c r="C8" s="21"/>
      <c r="D8" s="24"/>
      <c r="E8" s="21"/>
      <c r="F8" s="21"/>
      <c r="G8" s="21"/>
      <c r="H8" s="24"/>
      <c r="I8" s="21"/>
      <c r="J8" s="24"/>
      <c r="K8" s="21"/>
      <c r="L8" s="24"/>
      <c r="M8" s="47"/>
      <c r="N8" s="39"/>
    </row>
    <row r="9" spans="1:14" ht="12.75" customHeight="1" x14ac:dyDescent="0.2">
      <c r="A9" s="9" t="s">
        <v>90</v>
      </c>
      <c r="B9" s="12" t="s">
        <v>3</v>
      </c>
      <c r="C9" s="21">
        <v>4722688</v>
      </c>
      <c r="D9" s="24">
        <v>4721986</v>
      </c>
      <c r="E9" s="21">
        <v>4721986</v>
      </c>
      <c r="F9" s="21">
        <v>4721986</v>
      </c>
      <c r="G9" s="21">
        <v>4721986</v>
      </c>
      <c r="H9" s="24">
        <v>4721986</v>
      </c>
      <c r="I9" s="21">
        <v>4721986</v>
      </c>
      <c r="J9" s="24">
        <v>4721986</v>
      </c>
      <c r="K9" s="21">
        <v>4721986</v>
      </c>
      <c r="L9" s="24">
        <v>4664328</v>
      </c>
      <c r="M9" s="47">
        <v>4557446</v>
      </c>
      <c r="N9" s="39">
        <v>4930278</v>
      </c>
    </row>
    <row r="10" spans="1:14" ht="12.75" customHeight="1" x14ac:dyDescent="0.2">
      <c r="A10" s="9" t="s">
        <v>91</v>
      </c>
      <c r="B10" s="12" t="s">
        <v>92</v>
      </c>
      <c r="C10" s="21"/>
      <c r="D10" s="24"/>
      <c r="E10" s="21"/>
      <c r="F10" s="21"/>
      <c r="G10" s="21"/>
      <c r="H10" s="24"/>
      <c r="I10" s="21"/>
      <c r="J10" s="24"/>
      <c r="K10" s="21"/>
      <c r="L10" s="24"/>
      <c r="M10" s="47"/>
      <c r="N10" s="39"/>
    </row>
    <row r="11" spans="1:14" ht="12.75" customHeight="1" x14ac:dyDescent="0.2">
      <c r="A11" s="9" t="s">
        <v>504</v>
      </c>
      <c r="B11" s="12" t="s">
        <v>541</v>
      </c>
      <c r="C11" s="21">
        <v>2250120</v>
      </c>
      <c r="D11" s="24">
        <v>2250120</v>
      </c>
      <c r="E11" s="24">
        <v>2250120</v>
      </c>
      <c r="F11" s="24">
        <v>2250120</v>
      </c>
      <c r="G11" s="24">
        <v>2250120</v>
      </c>
      <c r="H11" s="24">
        <v>2250120</v>
      </c>
      <c r="I11" s="21">
        <v>2250120</v>
      </c>
      <c r="J11" s="24">
        <v>2250120</v>
      </c>
      <c r="K11" s="21">
        <v>2363283</v>
      </c>
      <c r="L11" s="24">
        <v>2332788</v>
      </c>
      <c r="M11" s="47">
        <v>2237799</v>
      </c>
      <c r="N11" s="39">
        <v>2364882</v>
      </c>
    </row>
    <row r="12" spans="1:14" ht="12.75" customHeight="1" x14ac:dyDescent="0.2">
      <c r="A12" s="9" t="s">
        <v>4</v>
      </c>
      <c r="B12" s="12" t="s">
        <v>5</v>
      </c>
      <c r="C12" s="21">
        <v>1074883</v>
      </c>
      <c r="D12" s="24">
        <v>1074883</v>
      </c>
      <c r="E12" s="24">
        <v>1074883</v>
      </c>
      <c r="F12" s="24">
        <v>1074883</v>
      </c>
      <c r="G12" s="24">
        <v>1074883</v>
      </c>
      <c r="H12" s="21">
        <v>1074883</v>
      </c>
      <c r="I12" s="21">
        <v>1074883</v>
      </c>
      <c r="J12" s="24">
        <v>1074883</v>
      </c>
      <c r="K12" s="21">
        <v>1130595</v>
      </c>
      <c r="L12" s="24">
        <v>1113793</v>
      </c>
      <c r="M12" s="47">
        <v>1075069</v>
      </c>
      <c r="N12" s="39">
        <v>1137171</v>
      </c>
    </row>
    <row r="13" spans="1:14" ht="12.75" customHeight="1" x14ac:dyDescent="0.2">
      <c r="A13" s="9" t="s">
        <v>93</v>
      </c>
      <c r="B13" s="12" t="s">
        <v>94</v>
      </c>
      <c r="C13" s="21"/>
      <c r="D13" s="24"/>
      <c r="E13" s="21"/>
      <c r="F13" s="21"/>
      <c r="G13" s="21"/>
      <c r="H13" s="24"/>
      <c r="I13" s="21"/>
      <c r="J13" s="24"/>
      <c r="K13" s="21"/>
      <c r="L13" s="24"/>
      <c r="M13" s="47"/>
      <c r="N13" s="39"/>
    </row>
    <row r="14" spans="1:14" ht="12.75" customHeight="1" x14ac:dyDescent="0.2">
      <c r="A14" s="9" t="s">
        <v>6</v>
      </c>
      <c r="B14" s="12" t="s">
        <v>7</v>
      </c>
      <c r="C14" s="21"/>
      <c r="D14" s="24"/>
      <c r="E14" s="21"/>
      <c r="F14" s="21"/>
      <c r="G14" s="21"/>
      <c r="H14" s="24"/>
      <c r="I14" s="21"/>
      <c r="J14" s="24"/>
      <c r="K14" s="21"/>
      <c r="L14" s="24"/>
      <c r="M14" s="47"/>
      <c r="N14" s="39"/>
    </row>
    <row r="15" spans="1:14" ht="12.75" customHeight="1" x14ac:dyDescent="0.2">
      <c r="A15" s="9" t="s">
        <v>542</v>
      </c>
      <c r="B15" s="12" t="s">
        <v>543</v>
      </c>
      <c r="C15" s="21">
        <v>1686771</v>
      </c>
      <c r="D15" s="24">
        <v>1686771</v>
      </c>
      <c r="E15" s="24">
        <v>1686771</v>
      </c>
      <c r="F15" s="24">
        <v>1686771</v>
      </c>
      <c r="G15" s="24">
        <v>1686771</v>
      </c>
      <c r="H15" s="21">
        <v>1686771</v>
      </c>
      <c r="I15" s="21">
        <v>1686771</v>
      </c>
      <c r="J15" s="24">
        <v>1686771</v>
      </c>
      <c r="K15" s="21">
        <v>1722235</v>
      </c>
      <c r="L15" s="24">
        <v>1700194</v>
      </c>
      <c r="M15" s="47">
        <v>1649671</v>
      </c>
      <c r="N15" s="39">
        <v>1746509</v>
      </c>
    </row>
    <row r="16" spans="1:14" ht="12.75" customHeight="1" x14ac:dyDescent="0.2">
      <c r="A16" s="9" t="s">
        <v>95</v>
      </c>
      <c r="B16" s="12" t="s">
        <v>96</v>
      </c>
      <c r="C16" s="21"/>
      <c r="D16" s="24"/>
      <c r="E16" s="21"/>
      <c r="F16" s="21"/>
      <c r="G16" s="21"/>
      <c r="H16" s="24"/>
      <c r="I16" s="21"/>
      <c r="J16" s="24"/>
      <c r="K16" s="21"/>
      <c r="L16" s="24"/>
      <c r="M16" s="47"/>
      <c r="N16" s="39"/>
    </row>
    <row r="17" spans="1:14" ht="12.75" customHeight="1" x14ac:dyDescent="0.2">
      <c r="A17" s="9" t="s">
        <v>97</v>
      </c>
      <c r="B17" s="12" t="s">
        <v>98</v>
      </c>
      <c r="C17" s="21"/>
      <c r="D17" s="24"/>
      <c r="E17" s="21"/>
      <c r="F17" s="21"/>
      <c r="G17" s="21"/>
      <c r="H17" s="24"/>
      <c r="I17" s="21"/>
      <c r="J17" s="24"/>
      <c r="K17" s="21"/>
      <c r="L17" s="24"/>
      <c r="M17" s="47"/>
      <c r="N17" s="39"/>
    </row>
    <row r="18" spans="1:14" ht="12.75" customHeight="1" x14ac:dyDescent="0.2">
      <c r="A18" s="9" t="s">
        <v>8</v>
      </c>
      <c r="B18" s="12" t="s">
        <v>9</v>
      </c>
      <c r="C18" s="21"/>
      <c r="D18" s="24"/>
      <c r="E18" s="21"/>
      <c r="F18" s="21"/>
      <c r="G18" s="21"/>
      <c r="H18" s="24"/>
      <c r="I18" s="21"/>
      <c r="J18" s="24"/>
      <c r="K18" s="21"/>
      <c r="L18" s="24"/>
      <c r="M18" s="47"/>
      <c r="N18" s="39"/>
    </row>
    <row r="19" spans="1:14" ht="12.75" customHeight="1" x14ac:dyDescent="0.2">
      <c r="A19" s="9" t="s">
        <v>99</v>
      </c>
      <c r="B19" s="12" t="s">
        <v>100</v>
      </c>
      <c r="C19" s="21"/>
      <c r="D19" s="24"/>
      <c r="E19" s="21"/>
      <c r="F19" s="21"/>
      <c r="G19" s="21"/>
      <c r="H19" s="24"/>
      <c r="I19" s="21"/>
      <c r="J19" s="24"/>
      <c r="K19" s="21"/>
      <c r="L19" s="24"/>
      <c r="M19" s="47"/>
      <c r="N19" s="39"/>
    </row>
    <row r="20" spans="1:14" ht="12.75" customHeight="1" x14ac:dyDescent="0.2">
      <c r="A20" s="9" t="s">
        <v>101</v>
      </c>
      <c r="B20" s="12" t="s">
        <v>102</v>
      </c>
      <c r="C20" s="21"/>
      <c r="D20" s="24"/>
      <c r="E20" s="21"/>
      <c r="F20" s="21"/>
      <c r="G20" s="21"/>
      <c r="H20" s="24"/>
      <c r="I20" s="21"/>
      <c r="J20" s="24"/>
      <c r="K20" s="21"/>
      <c r="L20" s="24"/>
      <c r="M20" s="47"/>
      <c r="N20" s="39"/>
    </row>
    <row r="21" spans="1:14" ht="12.75" customHeight="1" x14ac:dyDescent="0.2">
      <c r="A21" s="9" t="s">
        <v>10</v>
      </c>
      <c r="B21" s="12" t="s">
        <v>11</v>
      </c>
      <c r="C21" s="21"/>
      <c r="D21" s="24"/>
      <c r="E21" s="21"/>
      <c r="F21" s="21"/>
      <c r="G21" s="21"/>
      <c r="H21" s="24"/>
      <c r="I21" s="21"/>
      <c r="J21" s="24"/>
      <c r="K21" s="21"/>
      <c r="L21" s="24"/>
      <c r="M21" s="47"/>
      <c r="N21" s="39"/>
    </row>
    <row r="22" spans="1:14" ht="12.75" customHeight="1" x14ac:dyDescent="0.2">
      <c r="A22" s="9" t="s">
        <v>544</v>
      </c>
      <c r="B22" s="12" t="s">
        <v>545</v>
      </c>
      <c r="C22" s="21"/>
      <c r="D22" s="24"/>
      <c r="E22" s="21"/>
      <c r="F22" s="21"/>
      <c r="G22" s="21"/>
      <c r="H22" s="21"/>
      <c r="I22" s="21"/>
      <c r="J22" s="24"/>
      <c r="K22" s="21"/>
      <c r="L22" s="24"/>
      <c r="M22" s="47"/>
      <c r="N22" s="39"/>
    </row>
    <row r="23" spans="1:14" ht="12.75" customHeight="1" x14ac:dyDescent="0.2">
      <c r="A23" s="9" t="s">
        <v>103</v>
      </c>
      <c r="B23" s="12" t="s">
        <v>104</v>
      </c>
      <c r="C23" s="21"/>
      <c r="D23" s="24"/>
      <c r="E23" s="21"/>
      <c r="F23" s="21"/>
      <c r="G23" s="21"/>
      <c r="H23" s="24">
        <v>10913</v>
      </c>
      <c r="I23" s="21"/>
      <c r="J23" s="24"/>
      <c r="K23" s="21"/>
      <c r="L23" s="24"/>
      <c r="M23" s="47"/>
      <c r="N23" s="39"/>
    </row>
    <row r="24" spans="1:14" ht="12.75" customHeight="1" x14ac:dyDescent="0.2">
      <c r="A24" s="9" t="s">
        <v>12</v>
      </c>
      <c r="B24" s="12" t="s">
        <v>13</v>
      </c>
      <c r="C24" s="21">
        <v>10721</v>
      </c>
      <c r="D24" s="24">
        <v>8424</v>
      </c>
      <c r="E24" s="21">
        <v>8807</v>
      </c>
      <c r="F24" s="21">
        <v>11104</v>
      </c>
      <c r="G24" s="21">
        <v>10721</v>
      </c>
      <c r="H24" s="24"/>
      <c r="I24" s="21">
        <v>11056</v>
      </c>
      <c r="J24" s="24">
        <v>13486</v>
      </c>
      <c r="K24" s="21">
        <v>12061</v>
      </c>
      <c r="L24" s="24">
        <v>10453</v>
      </c>
      <c r="M24" s="47">
        <v>11257</v>
      </c>
      <c r="N24" s="39">
        <v>12061</v>
      </c>
    </row>
    <row r="25" spans="1:14" ht="12.75" customHeight="1" x14ac:dyDescent="0.2">
      <c r="A25" s="9" t="s">
        <v>546</v>
      </c>
      <c r="B25" s="12" t="s">
        <v>559</v>
      </c>
      <c r="C25" s="21">
        <v>376560</v>
      </c>
      <c r="D25" s="24">
        <v>376560</v>
      </c>
      <c r="E25" s="24">
        <v>376560</v>
      </c>
      <c r="F25" s="24">
        <v>376560</v>
      </c>
      <c r="G25" s="24">
        <v>376560</v>
      </c>
      <c r="H25" s="21">
        <v>376560</v>
      </c>
      <c r="I25" s="21">
        <v>376560</v>
      </c>
      <c r="J25" s="24">
        <v>376560</v>
      </c>
      <c r="K25" s="21">
        <v>376560</v>
      </c>
      <c r="L25" s="24">
        <v>376560</v>
      </c>
      <c r="M25" s="47">
        <v>362962</v>
      </c>
      <c r="N25" s="39">
        <v>382513</v>
      </c>
    </row>
    <row r="26" spans="1:14" ht="12.75" customHeight="1" x14ac:dyDescent="0.2">
      <c r="A26" s="9" t="s">
        <v>105</v>
      </c>
      <c r="B26" s="12" t="s">
        <v>106</v>
      </c>
      <c r="C26" s="21"/>
      <c r="D26" s="24"/>
      <c r="E26" s="21"/>
      <c r="F26" s="21"/>
      <c r="G26" s="21"/>
      <c r="H26" s="24"/>
      <c r="I26" s="21"/>
      <c r="J26" s="24"/>
      <c r="K26" s="21"/>
      <c r="L26" s="24"/>
      <c r="M26" s="47"/>
      <c r="N26" s="39"/>
    </row>
    <row r="27" spans="1:14" ht="12.75" customHeight="1" x14ac:dyDescent="0.2">
      <c r="A27" s="9" t="s">
        <v>14</v>
      </c>
      <c r="B27" s="12" t="s">
        <v>15</v>
      </c>
      <c r="C27" s="21"/>
      <c r="D27" s="24"/>
      <c r="E27" s="21"/>
      <c r="F27" s="21"/>
      <c r="G27" s="21"/>
      <c r="H27" s="24"/>
      <c r="I27" s="21"/>
      <c r="J27" s="24"/>
      <c r="K27" s="21"/>
      <c r="L27" s="24"/>
      <c r="M27" s="47"/>
      <c r="N27" s="39"/>
    </row>
    <row r="28" spans="1:14" ht="12.75" customHeight="1" x14ac:dyDescent="0.2">
      <c r="A28" s="9" t="s">
        <v>16</v>
      </c>
      <c r="B28" s="12" t="s">
        <v>17</v>
      </c>
      <c r="C28" s="21"/>
      <c r="D28" s="24"/>
      <c r="E28" s="21"/>
      <c r="F28" s="21"/>
      <c r="G28" s="21"/>
      <c r="H28" s="24"/>
      <c r="I28" s="21"/>
      <c r="J28" s="24"/>
      <c r="K28" s="21"/>
      <c r="L28" s="24"/>
      <c r="M28" s="47"/>
      <c r="N28" s="39"/>
    </row>
    <row r="29" spans="1:14" ht="12.75" customHeight="1" x14ac:dyDescent="0.2">
      <c r="A29" s="9" t="s">
        <v>18</v>
      </c>
      <c r="B29" s="12" t="s">
        <v>19</v>
      </c>
      <c r="C29" s="21"/>
      <c r="D29" s="24"/>
      <c r="E29" s="21"/>
      <c r="F29" s="21"/>
      <c r="G29" s="21"/>
      <c r="H29" s="24"/>
      <c r="I29" s="21"/>
      <c r="J29" s="24"/>
      <c r="K29" s="21"/>
      <c r="L29" s="24"/>
      <c r="M29" s="47"/>
      <c r="N29" s="39"/>
    </row>
    <row r="30" spans="1:14" ht="12.75" customHeight="1" x14ac:dyDescent="0.2">
      <c r="A30" s="9" t="s">
        <v>107</v>
      </c>
      <c r="B30" s="12" t="s">
        <v>108</v>
      </c>
      <c r="C30" s="21"/>
      <c r="D30" s="24"/>
      <c r="E30" s="21"/>
      <c r="F30" s="21"/>
      <c r="G30" s="21"/>
      <c r="H30" s="24"/>
      <c r="I30" s="21"/>
      <c r="J30" s="24"/>
      <c r="K30" s="21"/>
      <c r="L30" s="24"/>
      <c r="M30" s="47"/>
      <c r="N30" s="39"/>
    </row>
    <row r="31" spans="1:14" ht="12.75" customHeight="1" x14ac:dyDescent="0.2">
      <c r="A31" s="9" t="s">
        <v>109</v>
      </c>
      <c r="B31" s="12" t="s">
        <v>110</v>
      </c>
      <c r="C31" s="21"/>
      <c r="D31" s="24"/>
      <c r="E31" s="21"/>
      <c r="F31" s="21"/>
      <c r="G31" s="21"/>
      <c r="H31" s="24"/>
      <c r="I31" s="21"/>
      <c r="J31" s="24"/>
      <c r="K31" s="21"/>
      <c r="L31" s="24"/>
      <c r="M31" s="47"/>
      <c r="N31" s="39"/>
    </row>
    <row r="32" spans="1:14" ht="12.75" customHeight="1" x14ac:dyDescent="0.2">
      <c r="A32" s="9" t="s">
        <v>20</v>
      </c>
      <c r="B32" s="12" t="s">
        <v>21</v>
      </c>
      <c r="C32" s="21"/>
      <c r="D32" s="24"/>
      <c r="E32" s="21"/>
      <c r="F32" s="21"/>
      <c r="G32" s="21"/>
      <c r="H32" s="24"/>
      <c r="I32" s="21"/>
      <c r="J32" s="24"/>
      <c r="K32" s="21"/>
      <c r="L32" s="24"/>
      <c r="M32" s="47"/>
      <c r="N32" s="39"/>
    </row>
    <row r="33" spans="1:14" ht="12.75" customHeight="1" x14ac:dyDescent="0.2">
      <c r="A33" s="9" t="s">
        <v>520</v>
      </c>
      <c r="B33" s="12" t="s">
        <v>547</v>
      </c>
      <c r="C33" s="21">
        <v>158866</v>
      </c>
      <c r="D33" s="24">
        <v>158866</v>
      </c>
      <c r="E33" s="24">
        <v>158866</v>
      </c>
      <c r="F33" s="24">
        <v>158866</v>
      </c>
      <c r="G33" s="24">
        <v>158866</v>
      </c>
      <c r="H33" s="24">
        <v>358866</v>
      </c>
      <c r="I33" s="21">
        <v>258866</v>
      </c>
      <c r="J33" s="24">
        <v>258866</v>
      </c>
      <c r="K33" s="21">
        <v>261476</v>
      </c>
      <c r="L33" s="24">
        <v>261476</v>
      </c>
      <c r="M33" s="47">
        <v>261476</v>
      </c>
      <c r="N33" s="39">
        <v>271165</v>
      </c>
    </row>
    <row r="34" spans="1:14" ht="12.75" customHeight="1" x14ac:dyDescent="0.2">
      <c r="A34" s="9" t="s">
        <v>548</v>
      </c>
      <c r="B34" s="12" t="s">
        <v>549</v>
      </c>
      <c r="C34" s="21">
        <v>1807966</v>
      </c>
      <c r="D34" s="24">
        <v>1807966</v>
      </c>
      <c r="E34" s="24">
        <v>1807966</v>
      </c>
      <c r="F34" s="24">
        <v>1807966</v>
      </c>
      <c r="G34" s="24">
        <v>1807966</v>
      </c>
      <c r="H34" s="24">
        <v>1807966</v>
      </c>
      <c r="I34" s="21">
        <v>1807966</v>
      </c>
      <c r="J34" s="24">
        <v>1807966</v>
      </c>
      <c r="K34" s="21">
        <v>1846300</v>
      </c>
      <c r="L34" s="24">
        <v>1806417</v>
      </c>
      <c r="M34" s="47">
        <v>1770396</v>
      </c>
      <c r="N34" s="39">
        <v>1881780</v>
      </c>
    </row>
    <row r="35" spans="1:14" ht="12.75" customHeight="1" x14ac:dyDescent="0.2">
      <c r="A35" s="9" t="s">
        <v>592</v>
      </c>
      <c r="B35" s="12" t="s">
        <v>593</v>
      </c>
      <c r="C35" s="21">
        <v>73793</v>
      </c>
      <c r="D35" s="24">
        <v>73793</v>
      </c>
      <c r="E35" s="24">
        <v>73793</v>
      </c>
      <c r="F35" s="24">
        <v>73793</v>
      </c>
      <c r="G35" s="24">
        <v>73793</v>
      </c>
      <c r="H35" s="24">
        <v>73793</v>
      </c>
      <c r="I35" s="21">
        <v>73793</v>
      </c>
      <c r="J35" s="24">
        <v>73793</v>
      </c>
      <c r="K35" s="21">
        <v>73793</v>
      </c>
      <c r="L35" s="24">
        <v>73793</v>
      </c>
      <c r="M35" s="47">
        <v>73793</v>
      </c>
      <c r="N35" s="39">
        <v>78221</v>
      </c>
    </row>
    <row r="36" spans="1:14" ht="12.75" customHeight="1" x14ac:dyDescent="0.2">
      <c r="A36" s="9" t="s">
        <v>550</v>
      </c>
      <c r="B36" s="12" t="s">
        <v>551</v>
      </c>
      <c r="C36" s="21">
        <v>8032257</v>
      </c>
      <c r="D36" s="24">
        <v>8032257</v>
      </c>
      <c r="E36" s="24">
        <v>8032257</v>
      </c>
      <c r="F36" s="24">
        <v>8032257</v>
      </c>
      <c r="G36" s="24">
        <v>8032257</v>
      </c>
      <c r="H36" s="24">
        <v>8032257</v>
      </c>
      <c r="I36" s="21">
        <v>8032257</v>
      </c>
      <c r="J36" s="24">
        <v>8032257</v>
      </c>
      <c r="K36" s="21">
        <v>8201132</v>
      </c>
      <c r="L36" s="24">
        <v>8096177</v>
      </c>
      <c r="M36" s="47">
        <v>7855582</v>
      </c>
      <c r="N36" s="39">
        <v>8316715</v>
      </c>
    </row>
    <row r="37" spans="1:14" ht="12.75" customHeight="1" x14ac:dyDescent="0.2">
      <c r="A37" s="9" t="s">
        <v>111</v>
      </c>
      <c r="B37" s="12" t="s">
        <v>22</v>
      </c>
      <c r="C37" s="21"/>
      <c r="D37" s="24"/>
      <c r="E37" s="21"/>
      <c r="F37" s="21"/>
      <c r="G37" s="21"/>
      <c r="H37" s="24"/>
      <c r="I37" s="21"/>
      <c r="J37" s="24"/>
      <c r="K37" s="21"/>
      <c r="L37" s="24"/>
      <c r="M37" s="47"/>
      <c r="N37" s="39"/>
    </row>
    <row r="38" spans="1:14" ht="12.75" customHeight="1" x14ac:dyDescent="0.2">
      <c r="A38" s="9" t="s">
        <v>528</v>
      </c>
      <c r="B38" s="12" t="s">
        <v>552</v>
      </c>
      <c r="C38" s="21">
        <v>315936</v>
      </c>
      <c r="D38" s="24">
        <v>315936</v>
      </c>
      <c r="E38" s="24">
        <v>315936</v>
      </c>
      <c r="F38" s="24">
        <v>315936</v>
      </c>
      <c r="G38" s="24">
        <v>315936</v>
      </c>
      <c r="H38" s="21">
        <v>315936</v>
      </c>
      <c r="I38" s="21">
        <v>315936</v>
      </c>
      <c r="J38" s="24">
        <v>315936</v>
      </c>
      <c r="K38" s="21">
        <v>326113</v>
      </c>
      <c r="L38" s="24">
        <v>326113</v>
      </c>
      <c r="M38" s="47">
        <v>326113</v>
      </c>
      <c r="N38" s="39">
        <v>345680</v>
      </c>
    </row>
    <row r="39" spans="1:14" ht="12.75" customHeight="1" x14ac:dyDescent="0.2">
      <c r="A39" s="9" t="s">
        <v>112</v>
      </c>
      <c r="B39" s="12" t="s">
        <v>113</v>
      </c>
      <c r="C39" s="21"/>
      <c r="D39" s="24"/>
      <c r="E39" s="21"/>
      <c r="F39" s="21"/>
      <c r="G39" s="21"/>
      <c r="H39" s="24"/>
      <c r="I39" s="21"/>
      <c r="J39" s="24"/>
      <c r="K39" s="21"/>
      <c r="L39" s="24"/>
      <c r="M39" s="47"/>
      <c r="N39" s="39"/>
    </row>
    <row r="40" spans="1:14" ht="12.75" customHeight="1" x14ac:dyDescent="0.2">
      <c r="A40" s="9" t="s">
        <v>114</v>
      </c>
      <c r="B40" s="12" t="s">
        <v>115</v>
      </c>
      <c r="C40" s="21"/>
      <c r="D40" s="24"/>
      <c r="E40" s="21"/>
      <c r="F40" s="21"/>
      <c r="G40" s="21"/>
      <c r="H40" s="24"/>
      <c r="I40" s="21"/>
      <c r="J40" s="24"/>
      <c r="K40" s="21"/>
      <c r="L40" s="24"/>
      <c r="M40" s="47"/>
      <c r="N40" s="39"/>
    </row>
    <row r="41" spans="1:14" ht="12.75" customHeight="1" x14ac:dyDescent="0.2">
      <c r="A41" s="9" t="s">
        <v>116</v>
      </c>
      <c r="B41" s="12" t="s">
        <v>23</v>
      </c>
      <c r="C41" s="21">
        <v>652811</v>
      </c>
      <c r="D41" s="24">
        <v>563148</v>
      </c>
      <c r="E41" s="21">
        <v>564459</v>
      </c>
      <c r="F41" s="21">
        <v>859997</v>
      </c>
      <c r="G41" s="21">
        <v>562602</v>
      </c>
      <c r="H41" s="24">
        <v>862612</v>
      </c>
      <c r="I41" s="21">
        <v>542324</v>
      </c>
      <c r="J41" s="24">
        <v>542324</v>
      </c>
      <c r="K41" s="21">
        <v>839748</v>
      </c>
      <c r="L41" s="24">
        <v>546976</v>
      </c>
      <c r="M41" s="47">
        <v>525825</v>
      </c>
      <c r="N41" s="39">
        <v>879010</v>
      </c>
    </row>
    <row r="42" spans="1:14" ht="12.75" customHeight="1" x14ac:dyDescent="0.2">
      <c r="A42" s="9" t="s">
        <v>117</v>
      </c>
      <c r="B42" s="12" t="s">
        <v>118</v>
      </c>
      <c r="C42" s="21"/>
      <c r="D42" s="24"/>
      <c r="E42" s="21"/>
      <c r="F42" s="21"/>
      <c r="G42" s="21"/>
      <c r="H42" s="24"/>
      <c r="I42" s="21"/>
      <c r="J42" s="24"/>
      <c r="K42" s="21"/>
      <c r="L42" s="24"/>
      <c r="M42" s="47"/>
      <c r="N42" s="39"/>
    </row>
    <row r="43" spans="1:14" ht="12.75" customHeight="1" x14ac:dyDescent="0.2">
      <c r="A43" s="9" t="s">
        <v>119</v>
      </c>
      <c r="B43" s="12" t="s">
        <v>120</v>
      </c>
      <c r="C43" s="21"/>
      <c r="D43" s="24"/>
      <c r="E43" s="21"/>
      <c r="F43" s="21"/>
      <c r="G43" s="21"/>
      <c r="H43" s="24"/>
      <c r="I43" s="21"/>
      <c r="J43" s="24"/>
      <c r="K43" s="21"/>
      <c r="L43" s="24"/>
      <c r="M43" s="47"/>
      <c r="N43" s="39"/>
    </row>
    <row r="44" spans="1:14" ht="12.75" customHeight="1" x14ac:dyDescent="0.2">
      <c r="A44" s="9" t="s">
        <v>121</v>
      </c>
      <c r="B44" s="12" t="s">
        <v>122</v>
      </c>
      <c r="C44" s="21"/>
      <c r="D44" s="24"/>
      <c r="E44" s="21"/>
      <c r="F44" s="21"/>
      <c r="G44" s="21"/>
      <c r="H44" s="24"/>
      <c r="I44" s="21"/>
      <c r="J44" s="24"/>
      <c r="K44" s="21"/>
      <c r="L44" s="24"/>
      <c r="M44" s="47"/>
      <c r="N44" s="39"/>
    </row>
    <row r="45" spans="1:14" ht="12.75" customHeight="1" x14ac:dyDescent="0.2">
      <c r="A45" s="9" t="s">
        <v>123</v>
      </c>
      <c r="B45" s="12" t="s">
        <v>124</v>
      </c>
      <c r="C45" s="21"/>
      <c r="D45" s="24"/>
      <c r="E45" s="21"/>
      <c r="F45" s="21"/>
      <c r="G45" s="21"/>
      <c r="H45" s="24"/>
      <c r="I45" s="21"/>
      <c r="J45" s="24"/>
      <c r="K45" s="21"/>
      <c r="L45" s="24"/>
      <c r="M45" s="47"/>
      <c r="N45" s="39"/>
    </row>
    <row r="46" spans="1:14" ht="12.75" customHeight="1" x14ac:dyDescent="0.2">
      <c r="A46" s="9" t="s">
        <v>125</v>
      </c>
      <c r="B46" s="12" t="s">
        <v>122</v>
      </c>
      <c r="C46" s="21"/>
      <c r="D46" s="24"/>
      <c r="E46" s="21"/>
      <c r="F46" s="21"/>
      <c r="G46" s="21"/>
      <c r="H46" s="24"/>
      <c r="I46" s="21"/>
      <c r="J46" s="24"/>
      <c r="K46" s="21"/>
      <c r="L46" s="24"/>
      <c r="M46" s="47"/>
      <c r="N46" s="39"/>
    </row>
    <row r="47" spans="1:14" ht="12.75" customHeight="1" x14ac:dyDescent="0.2">
      <c r="A47" s="9" t="s">
        <v>563</v>
      </c>
      <c r="B47" s="12" t="s">
        <v>564</v>
      </c>
      <c r="C47" s="21"/>
      <c r="D47" s="24"/>
      <c r="E47" s="21"/>
      <c r="F47" s="21">
        <v>5883090</v>
      </c>
      <c r="G47" s="21">
        <v>0</v>
      </c>
      <c r="H47" s="24">
        <v>5883090</v>
      </c>
      <c r="I47" s="21"/>
      <c r="J47" s="24"/>
      <c r="K47" s="21">
        <v>5883090</v>
      </c>
      <c r="L47" s="24"/>
      <c r="M47" s="47"/>
      <c r="N47" s="39">
        <v>5725375</v>
      </c>
    </row>
    <row r="48" spans="1:14" ht="12.75" customHeight="1" x14ac:dyDescent="0.2">
      <c r="A48" s="9" t="s">
        <v>565</v>
      </c>
      <c r="B48" s="12" t="s">
        <v>566</v>
      </c>
      <c r="C48" s="21"/>
      <c r="D48" s="24"/>
      <c r="E48" s="21"/>
      <c r="F48" s="21">
        <v>5092084</v>
      </c>
      <c r="G48" s="21">
        <v>0</v>
      </c>
      <c r="H48" s="24">
        <v>5092084</v>
      </c>
      <c r="I48" s="21"/>
      <c r="J48" s="24"/>
      <c r="K48" s="21">
        <v>5092084</v>
      </c>
      <c r="L48" s="24"/>
      <c r="M48" s="47"/>
      <c r="N48" s="39">
        <v>4955574</v>
      </c>
    </row>
    <row r="49" spans="1:14" ht="12.75" customHeight="1" x14ac:dyDescent="0.2">
      <c r="A49" s="9" t="s">
        <v>126</v>
      </c>
      <c r="B49" s="12" t="s">
        <v>127</v>
      </c>
      <c r="C49" s="21"/>
      <c r="D49" s="24"/>
      <c r="E49" s="21"/>
      <c r="F49" s="21"/>
      <c r="G49" s="21"/>
      <c r="H49" s="24"/>
      <c r="I49" s="21"/>
      <c r="J49" s="24"/>
      <c r="K49" s="21"/>
      <c r="L49" s="24"/>
      <c r="M49" s="47"/>
      <c r="N49" s="39"/>
    </row>
    <row r="50" spans="1:14" ht="12.75" customHeight="1" x14ac:dyDescent="0.2">
      <c r="A50" s="9" t="s">
        <v>128</v>
      </c>
      <c r="B50" s="12" t="s">
        <v>122</v>
      </c>
      <c r="C50" s="21"/>
      <c r="D50" s="24"/>
      <c r="E50" s="21"/>
      <c r="F50" s="21"/>
      <c r="G50" s="21"/>
      <c r="H50" s="24"/>
      <c r="I50" s="21"/>
      <c r="J50" s="24"/>
      <c r="K50" s="21"/>
      <c r="L50" s="24"/>
      <c r="M50" s="47"/>
      <c r="N50" s="39"/>
    </row>
    <row r="51" spans="1:14" ht="12.75" customHeight="1" x14ac:dyDescent="0.2">
      <c r="A51" s="9" t="s">
        <v>129</v>
      </c>
      <c r="B51" s="12" t="s">
        <v>130</v>
      </c>
      <c r="C51" s="21"/>
      <c r="D51" s="24"/>
      <c r="E51" s="21"/>
      <c r="F51" s="21"/>
      <c r="G51" s="21"/>
      <c r="H51" s="24"/>
      <c r="I51" s="21"/>
      <c r="J51" s="24"/>
      <c r="K51" s="21"/>
      <c r="L51" s="24"/>
      <c r="M51" s="47"/>
      <c r="N51" s="39"/>
    </row>
    <row r="52" spans="1:14" ht="12.75" customHeight="1" x14ac:dyDescent="0.2">
      <c r="A52" s="9" t="s">
        <v>553</v>
      </c>
      <c r="B52" s="12" t="s">
        <v>554</v>
      </c>
      <c r="C52" s="21">
        <v>2916336</v>
      </c>
      <c r="D52" s="24"/>
      <c r="E52" s="21"/>
      <c r="F52" s="21"/>
      <c r="G52" s="21"/>
      <c r="H52" s="24"/>
      <c r="I52" s="21"/>
      <c r="J52" s="24"/>
      <c r="K52" s="21"/>
      <c r="L52" s="24"/>
      <c r="M52" s="47"/>
      <c r="N52" s="39"/>
    </row>
    <row r="53" spans="1:14" ht="12.75" customHeight="1" x14ac:dyDescent="0.2">
      <c r="A53" s="9" t="s">
        <v>131</v>
      </c>
      <c r="B53" s="12" t="s">
        <v>132</v>
      </c>
      <c r="C53" s="21"/>
      <c r="D53" s="24"/>
      <c r="E53" s="21"/>
      <c r="F53" s="21"/>
      <c r="G53" s="21"/>
      <c r="H53" s="24"/>
      <c r="I53" s="21"/>
      <c r="J53" s="24"/>
      <c r="K53" s="21"/>
      <c r="L53" s="24"/>
      <c r="M53" s="47"/>
      <c r="N53" s="39"/>
    </row>
    <row r="54" spans="1:14" ht="12.75" customHeight="1" x14ac:dyDescent="0.2">
      <c r="A54" s="9" t="s">
        <v>133</v>
      </c>
      <c r="B54" s="12" t="s">
        <v>24</v>
      </c>
      <c r="C54" s="21">
        <v>1014651</v>
      </c>
      <c r="D54" s="24">
        <v>817438</v>
      </c>
      <c r="E54" s="21">
        <v>517873</v>
      </c>
      <c r="F54" s="21">
        <v>870025</v>
      </c>
      <c r="G54" s="21">
        <v>778568</v>
      </c>
      <c r="H54" s="24">
        <v>640099</v>
      </c>
      <c r="I54" s="21">
        <v>798519</v>
      </c>
      <c r="J54" s="24">
        <v>815880</v>
      </c>
      <c r="K54" s="21">
        <v>828624</v>
      </c>
      <c r="L54" s="24">
        <v>963744</v>
      </c>
      <c r="M54" s="47">
        <v>588497</v>
      </c>
      <c r="N54" s="39">
        <v>1097153</v>
      </c>
    </row>
    <row r="55" spans="1:14" ht="12.75" customHeight="1" x14ac:dyDescent="0.2">
      <c r="A55" s="9" t="s">
        <v>134</v>
      </c>
      <c r="B55" s="12" t="s">
        <v>38</v>
      </c>
      <c r="C55" s="21"/>
      <c r="D55" s="24">
        <v>468889</v>
      </c>
      <c r="E55" s="21">
        <v>112024</v>
      </c>
      <c r="F55" s="21">
        <v>160974</v>
      </c>
      <c r="G55" s="21">
        <v>196662</v>
      </c>
      <c r="H55" s="24">
        <v>224048</v>
      </c>
      <c r="I55" s="21">
        <v>69148</v>
      </c>
      <c r="J55" s="24">
        <v>100128</v>
      </c>
      <c r="K55" s="21">
        <v>280186</v>
      </c>
      <c r="L55" s="24">
        <v>314760</v>
      </c>
      <c r="M55" s="47">
        <v>611676</v>
      </c>
      <c r="N55" s="39">
        <v>408413</v>
      </c>
    </row>
    <row r="56" spans="1:14" ht="12.75" customHeight="1" x14ac:dyDescent="0.2">
      <c r="A56" s="9" t="s">
        <v>135</v>
      </c>
      <c r="B56" s="12" t="s">
        <v>136</v>
      </c>
      <c r="C56" s="21"/>
      <c r="D56" s="24"/>
      <c r="E56" s="21"/>
      <c r="F56" s="21"/>
      <c r="G56" s="21"/>
      <c r="H56" s="24"/>
      <c r="I56" s="21"/>
      <c r="J56" s="24"/>
      <c r="K56" s="21"/>
      <c r="L56" s="24"/>
      <c r="M56" s="47"/>
      <c r="N56" s="39"/>
    </row>
    <row r="57" spans="1:14" ht="12.75" customHeight="1" x14ac:dyDescent="0.2">
      <c r="A57" s="9" t="s">
        <v>137</v>
      </c>
      <c r="B57" s="12" t="s">
        <v>138</v>
      </c>
      <c r="C57" s="21"/>
      <c r="D57" s="24"/>
      <c r="E57" s="21"/>
      <c r="F57" s="21"/>
      <c r="G57" s="21"/>
      <c r="H57" s="24"/>
      <c r="I57" s="21"/>
      <c r="J57" s="24"/>
      <c r="K57" s="21"/>
      <c r="L57" s="24"/>
      <c r="M57" s="47"/>
      <c r="N57" s="39"/>
    </row>
    <row r="58" spans="1:14" ht="12.75" customHeight="1" x14ac:dyDescent="0.2">
      <c r="A58" s="9" t="s">
        <v>139</v>
      </c>
      <c r="B58" s="12" t="s">
        <v>140</v>
      </c>
      <c r="C58" s="21"/>
      <c r="D58" s="24"/>
      <c r="E58" s="21"/>
      <c r="F58" s="21"/>
      <c r="G58" s="21"/>
      <c r="H58" s="24"/>
      <c r="I58" s="21"/>
      <c r="J58" s="24"/>
      <c r="K58" s="21"/>
      <c r="L58" s="24"/>
      <c r="M58" s="47"/>
      <c r="N58" s="39"/>
    </row>
    <row r="59" spans="1:14" ht="12.75" customHeight="1" x14ac:dyDescent="0.2">
      <c r="A59" s="9" t="s">
        <v>141</v>
      </c>
      <c r="B59" s="12" t="s">
        <v>142</v>
      </c>
      <c r="C59" s="21"/>
      <c r="D59" s="24"/>
      <c r="E59" s="21"/>
      <c r="F59" s="21"/>
      <c r="G59" s="21"/>
      <c r="H59" s="24"/>
      <c r="I59" s="21"/>
      <c r="J59" s="24"/>
      <c r="K59" s="21">
        <v>1509900</v>
      </c>
      <c r="L59" s="24"/>
      <c r="M59" s="47"/>
      <c r="N59" s="39"/>
    </row>
    <row r="60" spans="1:14" ht="12.75" customHeight="1" x14ac:dyDescent="0.2">
      <c r="A60" s="9" t="s">
        <v>143</v>
      </c>
      <c r="B60" s="12" t="s">
        <v>144</v>
      </c>
      <c r="C60" s="21"/>
      <c r="D60" s="24"/>
      <c r="E60" s="21"/>
      <c r="F60" s="21"/>
      <c r="G60" s="21"/>
      <c r="H60" s="24"/>
      <c r="I60" s="21"/>
      <c r="J60" s="24"/>
      <c r="K60" s="21"/>
      <c r="L60" s="24"/>
      <c r="M60" s="47"/>
      <c r="N60" s="39">
        <v>1679464</v>
      </c>
    </row>
    <row r="61" spans="1:14" ht="12.75" customHeight="1" x14ac:dyDescent="0.2">
      <c r="A61" s="9" t="s">
        <v>145</v>
      </c>
      <c r="B61" s="12" t="s">
        <v>146</v>
      </c>
      <c r="C61" s="21"/>
      <c r="D61" s="24"/>
      <c r="E61" s="21">
        <v>542775</v>
      </c>
      <c r="F61" s="21">
        <v>83000</v>
      </c>
      <c r="G61" s="21">
        <v>0</v>
      </c>
      <c r="H61" s="24">
        <v>379275</v>
      </c>
      <c r="I61" s="21"/>
      <c r="J61" s="24"/>
      <c r="K61" s="21"/>
      <c r="L61" s="24"/>
      <c r="M61" s="47"/>
      <c r="N61" s="39"/>
    </row>
    <row r="62" spans="1:14" ht="12.75" customHeight="1" x14ac:dyDescent="0.2">
      <c r="A62" s="9" t="s">
        <v>147</v>
      </c>
      <c r="B62" s="12" t="s">
        <v>148</v>
      </c>
      <c r="C62" s="21"/>
      <c r="D62" s="24"/>
      <c r="E62" s="21"/>
      <c r="F62" s="21"/>
      <c r="G62" s="21"/>
      <c r="H62" s="24"/>
      <c r="I62" s="21"/>
      <c r="J62" s="24"/>
      <c r="K62" s="21"/>
      <c r="L62" s="24"/>
      <c r="M62" s="47"/>
      <c r="N62" s="39"/>
    </row>
    <row r="63" spans="1:14" ht="12.75" customHeight="1" x14ac:dyDescent="0.2">
      <c r="A63" s="9" t="s">
        <v>149</v>
      </c>
      <c r="B63" s="12" t="s">
        <v>150</v>
      </c>
      <c r="C63" s="21">
        <v>1476000</v>
      </c>
      <c r="D63" s="24"/>
      <c r="E63" s="21"/>
      <c r="F63" s="21"/>
      <c r="G63" s="21"/>
      <c r="H63" s="24"/>
      <c r="I63" s="21"/>
      <c r="J63" s="24"/>
      <c r="K63" s="21"/>
      <c r="L63" s="24"/>
      <c r="M63" s="47"/>
      <c r="N63" s="39">
        <v>8363961</v>
      </c>
    </row>
    <row r="64" spans="1:14" ht="12.75" customHeight="1" x14ac:dyDescent="0.2">
      <c r="A64" s="9" t="s">
        <v>151</v>
      </c>
      <c r="B64" s="12" t="s">
        <v>152</v>
      </c>
      <c r="C64" s="21"/>
      <c r="D64" s="24"/>
      <c r="E64" s="21"/>
      <c r="F64" s="21"/>
      <c r="G64" s="21"/>
      <c r="H64" s="24"/>
      <c r="I64" s="21"/>
      <c r="J64" s="24"/>
      <c r="K64" s="21"/>
      <c r="L64" s="24"/>
      <c r="M64" s="47"/>
      <c r="N64" s="39"/>
    </row>
    <row r="65" spans="1:14" ht="12.75" customHeight="1" x14ac:dyDescent="0.2">
      <c r="A65" s="10" t="s">
        <v>153</v>
      </c>
      <c r="B65" s="13" t="s">
        <v>154</v>
      </c>
      <c r="C65" s="14">
        <f>SUM(C66:C118)</f>
        <v>18385753</v>
      </c>
      <c r="D65" s="14">
        <f t="shared" ref="D65:N65" si="1">SUM(D66:D118)</f>
        <v>17279235</v>
      </c>
      <c r="E65" s="14">
        <f t="shared" si="1"/>
        <v>17312260</v>
      </c>
      <c r="F65" s="14">
        <f t="shared" si="1"/>
        <v>23164908</v>
      </c>
      <c r="G65" s="14">
        <f t="shared" si="1"/>
        <v>17299473</v>
      </c>
      <c r="H65" s="14">
        <f t="shared" si="1"/>
        <v>23376824</v>
      </c>
      <c r="I65" s="14">
        <f>SUM(I66:I118)</f>
        <v>17482662</v>
      </c>
      <c r="J65" s="14">
        <f t="shared" si="1"/>
        <v>17876520</v>
      </c>
      <c r="K65" s="14">
        <f t="shared" si="1"/>
        <v>23051863</v>
      </c>
      <c r="L65" s="14">
        <f t="shared" si="1"/>
        <v>17407606</v>
      </c>
      <c r="M65" s="14">
        <f t="shared" si="1"/>
        <v>17422587</v>
      </c>
      <c r="N65" s="14">
        <f t="shared" si="1"/>
        <v>27739547</v>
      </c>
    </row>
    <row r="66" spans="1:14" ht="12.75" customHeight="1" x14ac:dyDescent="0.2">
      <c r="A66" s="9" t="s">
        <v>155</v>
      </c>
      <c r="B66" s="12" t="s">
        <v>89</v>
      </c>
      <c r="C66" s="21"/>
      <c r="D66" s="24"/>
      <c r="E66" s="21"/>
      <c r="F66" s="24"/>
      <c r="G66" s="24"/>
      <c r="H66" s="24"/>
      <c r="I66" s="21"/>
      <c r="J66" s="24"/>
      <c r="K66" s="21"/>
      <c r="L66" s="24"/>
      <c r="M66" s="47"/>
      <c r="N66" s="39"/>
    </row>
    <row r="67" spans="1:14" ht="12.75" customHeight="1" x14ac:dyDescent="0.2">
      <c r="A67" s="9" t="s">
        <v>156</v>
      </c>
      <c r="B67" s="12" t="s">
        <v>3</v>
      </c>
      <c r="C67" s="21">
        <v>4837676</v>
      </c>
      <c r="D67" s="24">
        <v>4837676</v>
      </c>
      <c r="E67" s="21">
        <v>4837676</v>
      </c>
      <c r="F67" s="24">
        <v>5010701</v>
      </c>
      <c r="G67" s="24">
        <v>4833533</v>
      </c>
      <c r="H67" s="24">
        <v>4837676</v>
      </c>
      <c r="I67" s="21">
        <v>5112239</v>
      </c>
      <c r="J67" s="24">
        <v>4855805</v>
      </c>
      <c r="K67" s="21">
        <v>4855325</v>
      </c>
      <c r="L67" s="24">
        <v>4855325</v>
      </c>
      <c r="M67" s="47">
        <v>4855325</v>
      </c>
      <c r="N67" s="39">
        <v>5146641</v>
      </c>
    </row>
    <row r="68" spans="1:14" ht="12.75" customHeight="1" x14ac:dyDescent="0.2">
      <c r="A68" s="9" t="s">
        <v>157</v>
      </c>
      <c r="B68" s="12" t="s">
        <v>92</v>
      </c>
      <c r="C68" s="21"/>
      <c r="D68" s="24"/>
      <c r="E68" s="21"/>
      <c r="F68" s="24"/>
      <c r="G68" s="24"/>
      <c r="H68" s="24"/>
      <c r="I68" s="21"/>
      <c r="J68" s="24"/>
      <c r="K68" s="21"/>
      <c r="L68" s="24"/>
      <c r="M68" s="47"/>
      <c r="N68" s="39"/>
    </row>
    <row r="69" spans="1:14" ht="12.75" customHeight="1" x14ac:dyDescent="0.2">
      <c r="A69" s="9" t="s">
        <v>532</v>
      </c>
      <c r="B69" s="12" t="s">
        <v>541</v>
      </c>
      <c r="C69" s="21">
        <v>379562</v>
      </c>
      <c r="D69" s="24">
        <v>379562</v>
      </c>
      <c r="E69" s="24">
        <v>379562</v>
      </c>
      <c r="F69" s="21">
        <v>396272</v>
      </c>
      <c r="G69" s="21">
        <v>395158</v>
      </c>
      <c r="H69" s="21">
        <v>396272</v>
      </c>
      <c r="I69" s="21">
        <v>432187</v>
      </c>
      <c r="J69" s="24">
        <v>442144</v>
      </c>
      <c r="K69" s="21">
        <v>458854</v>
      </c>
      <c r="L69" s="24">
        <v>458854</v>
      </c>
      <c r="M69" s="47">
        <v>458854</v>
      </c>
      <c r="N69" s="39">
        <v>486386</v>
      </c>
    </row>
    <row r="70" spans="1:14" ht="12.75" customHeight="1" x14ac:dyDescent="0.2">
      <c r="A70" s="9" t="s">
        <v>158</v>
      </c>
      <c r="B70" s="12" t="s">
        <v>159</v>
      </c>
      <c r="C70" s="21">
        <v>226242</v>
      </c>
      <c r="D70" s="24">
        <v>226242</v>
      </c>
      <c r="E70" s="24">
        <v>226242</v>
      </c>
      <c r="F70" s="21">
        <v>235630</v>
      </c>
      <c r="G70" s="21">
        <v>235005</v>
      </c>
      <c r="H70" s="21">
        <v>235630</v>
      </c>
      <c r="I70" s="21">
        <v>282347</v>
      </c>
      <c r="J70" s="24">
        <v>299594</v>
      </c>
      <c r="K70" s="21">
        <v>308981</v>
      </c>
      <c r="L70" s="24">
        <v>308981</v>
      </c>
      <c r="M70" s="47">
        <v>308981</v>
      </c>
      <c r="N70" s="39">
        <v>327520</v>
      </c>
    </row>
    <row r="71" spans="1:14" ht="12.75" customHeight="1" x14ac:dyDescent="0.2">
      <c r="A71" s="9" t="s">
        <v>160</v>
      </c>
      <c r="B71" s="12" t="s">
        <v>94</v>
      </c>
      <c r="C71" s="21"/>
      <c r="D71" s="24"/>
      <c r="E71" s="21"/>
      <c r="F71" s="24"/>
      <c r="G71" s="24"/>
      <c r="H71" s="24"/>
      <c r="I71" s="21"/>
      <c r="J71" s="24"/>
      <c r="K71" s="21"/>
      <c r="L71" s="24"/>
      <c r="M71" s="47"/>
      <c r="N71" s="39"/>
    </row>
    <row r="72" spans="1:14" ht="12.75" customHeight="1" x14ac:dyDescent="0.2">
      <c r="A72" s="9" t="s">
        <v>25</v>
      </c>
      <c r="B72" s="12" t="s">
        <v>26</v>
      </c>
      <c r="C72" s="21"/>
      <c r="D72" s="24"/>
      <c r="E72" s="21"/>
      <c r="F72" s="24"/>
      <c r="G72" s="24"/>
      <c r="H72" s="24"/>
      <c r="I72" s="21"/>
      <c r="J72" s="24"/>
      <c r="K72" s="21"/>
      <c r="L72" s="24"/>
      <c r="M72" s="47"/>
      <c r="N72" s="39"/>
    </row>
    <row r="73" spans="1:14" ht="12.75" customHeight="1" x14ac:dyDescent="0.2">
      <c r="A73" s="9" t="s">
        <v>555</v>
      </c>
      <c r="B73" s="12" t="s">
        <v>556</v>
      </c>
      <c r="C73" s="21">
        <v>1143134</v>
      </c>
      <c r="D73" s="24">
        <v>1143134</v>
      </c>
      <c r="E73" s="24">
        <v>1143134</v>
      </c>
      <c r="F73" s="21">
        <v>1148613</v>
      </c>
      <c r="G73" s="21">
        <v>1146057</v>
      </c>
      <c r="H73" s="21">
        <v>1148613</v>
      </c>
      <c r="I73" s="21">
        <v>1223626</v>
      </c>
      <c r="J73" s="24">
        <v>1175386</v>
      </c>
      <c r="K73" s="21">
        <v>1180867</v>
      </c>
      <c r="L73" s="24">
        <v>1180867</v>
      </c>
      <c r="M73" s="47">
        <v>1180867</v>
      </c>
      <c r="N73" s="39">
        <v>1151718</v>
      </c>
    </row>
    <row r="74" spans="1:14" ht="12.75" customHeight="1" x14ac:dyDescent="0.2">
      <c r="A74" s="9" t="s">
        <v>161</v>
      </c>
      <c r="B74" s="12" t="s">
        <v>98</v>
      </c>
      <c r="C74" s="21"/>
      <c r="D74" s="24"/>
      <c r="E74" s="21"/>
      <c r="F74" s="24"/>
      <c r="G74" s="24"/>
      <c r="H74" s="24"/>
      <c r="I74" s="21"/>
      <c r="J74" s="24"/>
      <c r="K74" s="21"/>
      <c r="L74" s="24"/>
      <c r="M74" s="47"/>
      <c r="N74" s="39"/>
    </row>
    <row r="75" spans="1:14" ht="12.75" customHeight="1" x14ac:dyDescent="0.2">
      <c r="A75" s="9" t="s">
        <v>27</v>
      </c>
      <c r="B75" s="12" t="s">
        <v>28</v>
      </c>
      <c r="C75" s="21"/>
      <c r="D75" s="24"/>
      <c r="E75" s="21"/>
      <c r="F75" s="24"/>
      <c r="G75" s="24"/>
      <c r="H75" s="24"/>
      <c r="I75" s="21"/>
      <c r="J75" s="24"/>
      <c r="K75" s="21"/>
      <c r="L75" s="24"/>
      <c r="M75" s="47"/>
      <c r="N75" s="39"/>
    </row>
    <row r="76" spans="1:14" ht="12.75" customHeight="1" x14ac:dyDescent="0.2">
      <c r="A76" s="9" t="s">
        <v>162</v>
      </c>
      <c r="B76" s="12" t="s">
        <v>100</v>
      </c>
      <c r="C76" s="21"/>
      <c r="D76" s="24"/>
      <c r="E76" s="21"/>
      <c r="F76" s="24"/>
      <c r="G76" s="24"/>
      <c r="H76" s="24"/>
      <c r="I76" s="21"/>
      <c r="J76" s="24"/>
      <c r="K76" s="21"/>
      <c r="L76" s="24"/>
      <c r="M76" s="47"/>
      <c r="N76" s="39"/>
    </row>
    <row r="77" spans="1:14" ht="12.75" customHeight="1" x14ac:dyDescent="0.2">
      <c r="A77" s="9" t="s">
        <v>163</v>
      </c>
      <c r="B77" s="12" t="s">
        <v>102</v>
      </c>
      <c r="C77" s="21"/>
      <c r="D77" s="24"/>
      <c r="E77" s="21"/>
      <c r="F77" s="24"/>
      <c r="G77" s="24"/>
      <c r="H77" s="24"/>
      <c r="I77" s="21"/>
      <c r="J77" s="24"/>
      <c r="K77" s="21"/>
      <c r="L77" s="24"/>
      <c r="M77" s="47"/>
      <c r="N77" s="39"/>
    </row>
    <row r="78" spans="1:14" ht="12.75" customHeight="1" x14ac:dyDescent="0.2">
      <c r="A78" s="9" t="s">
        <v>29</v>
      </c>
      <c r="B78" s="12" t="s">
        <v>30</v>
      </c>
      <c r="C78" s="21"/>
      <c r="D78" s="24"/>
      <c r="E78" s="21"/>
      <c r="F78" s="24"/>
      <c r="G78" s="24"/>
      <c r="H78" s="24"/>
      <c r="I78" s="21"/>
      <c r="J78" s="24"/>
      <c r="K78" s="21"/>
      <c r="L78" s="24"/>
      <c r="M78" s="47"/>
      <c r="N78" s="39"/>
    </row>
    <row r="79" spans="1:14" ht="12.75" customHeight="1" x14ac:dyDescent="0.2">
      <c r="A79" s="9" t="s">
        <v>557</v>
      </c>
      <c r="B79" s="12" t="s">
        <v>545</v>
      </c>
      <c r="C79" s="21">
        <v>1870000</v>
      </c>
      <c r="D79" s="24">
        <v>1870000</v>
      </c>
      <c r="E79" s="24">
        <v>1870000</v>
      </c>
      <c r="F79" s="21">
        <v>1870000</v>
      </c>
      <c r="G79" s="21">
        <v>1870000</v>
      </c>
      <c r="H79" s="21">
        <v>1870000</v>
      </c>
      <c r="I79" s="21">
        <v>1283333</v>
      </c>
      <c r="J79" s="24">
        <v>2360000</v>
      </c>
      <c r="K79" s="21">
        <v>1550000</v>
      </c>
      <c r="L79" s="24">
        <v>1550000</v>
      </c>
      <c r="M79" s="47">
        <v>1550000</v>
      </c>
      <c r="N79" s="39">
        <v>1550000</v>
      </c>
    </row>
    <row r="80" spans="1:14" ht="12.75" customHeight="1" x14ac:dyDescent="0.2">
      <c r="A80" s="9" t="s">
        <v>164</v>
      </c>
      <c r="B80" s="12" t="s">
        <v>104</v>
      </c>
      <c r="C80" s="21"/>
      <c r="D80" s="24"/>
      <c r="E80" s="21"/>
      <c r="F80" s="24"/>
      <c r="G80" s="24"/>
      <c r="H80" s="24"/>
      <c r="I80" s="21"/>
      <c r="J80" s="24"/>
      <c r="K80" s="21"/>
      <c r="L80" s="24"/>
      <c r="M80" s="47"/>
      <c r="N80" s="39"/>
    </row>
    <row r="81" spans="1:14" ht="12.75" customHeight="1" x14ac:dyDescent="0.2">
      <c r="A81" s="9" t="s">
        <v>165</v>
      </c>
      <c r="B81" s="12" t="s">
        <v>13</v>
      </c>
      <c r="C81" s="21"/>
      <c r="D81" s="24"/>
      <c r="E81" s="21"/>
      <c r="F81" s="24"/>
      <c r="G81" s="24"/>
      <c r="H81" s="24"/>
      <c r="I81" s="21"/>
      <c r="J81" s="24"/>
      <c r="K81" s="21"/>
      <c r="L81" s="24"/>
      <c r="M81" s="47"/>
      <c r="N81" s="39"/>
    </row>
    <row r="82" spans="1:14" ht="12.75" customHeight="1" x14ac:dyDescent="0.2">
      <c r="A82" s="9" t="s">
        <v>558</v>
      </c>
      <c r="B82" s="12" t="s">
        <v>559</v>
      </c>
      <c r="C82" s="21">
        <v>298110</v>
      </c>
      <c r="D82" s="24">
        <v>298110</v>
      </c>
      <c r="E82" s="24">
        <v>298110</v>
      </c>
      <c r="F82" s="21">
        <v>298110</v>
      </c>
      <c r="G82" s="21">
        <v>298110</v>
      </c>
      <c r="H82" s="21">
        <v>298110</v>
      </c>
      <c r="I82" s="21">
        <v>303863</v>
      </c>
      <c r="J82" s="24">
        <v>298110</v>
      </c>
      <c r="K82" s="21">
        <v>298110</v>
      </c>
      <c r="L82" s="24">
        <v>298110</v>
      </c>
      <c r="M82" s="47">
        <v>298110</v>
      </c>
      <c r="N82" s="39">
        <v>315989</v>
      </c>
    </row>
    <row r="83" spans="1:14" ht="12.75" customHeight="1" x14ac:dyDescent="0.2">
      <c r="A83" s="9" t="s">
        <v>166</v>
      </c>
      <c r="B83" s="12" t="s">
        <v>106</v>
      </c>
      <c r="C83" s="21"/>
      <c r="D83" s="24"/>
      <c r="E83" s="21"/>
      <c r="F83" s="24"/>
      <c r="G83" s="24"/>
      <c r="H83" s="24"/>
      <c r="I83" s="21"/>
      <c r="J83" s="24"/>
      <c r="K83" s="21"/>
      <c r="L83" s="24"/>
      <c r="M83" s="47"/>
      <c r="N83" s="39"/>
    </row>
    <row r="84" spans="1:14" ht="12.75" customHeight="1" x14ac:dyDescent="0.2">
      <c r="A84" s="9" t="s">
        <v>31</v>
      </c>
      <c r="B84" s="12" t="s">
        <v>32</v>
      </c>
      <c r="C84" s="21"/>
      <c r="D84" s="24"/>
      <c r="E84" s="21"/>
      <c r="F84" s="24"/>
      <c r="G84" s="24"/>
      <c r="H84" s="24"/>
      <c r="I84" s="21"/>
      <c r="J84" s="24"/>
      <c r="K84" s="21"/>
      <c r="L84" s="24"/>
      <c r="M84" s="47"/>
      <c r="N84" s="39"/>
    </row>
    <row r="85" spans="1:14" ht="12.75" customHeight="1" x14ac:dyDescent="0.2">
      <c r="A85" s="9" t="s">
        <v>33</v>
      </c>
      <c r="B85" s="12" t="s">
        <v>34</v>
      </c>
      <c r="C85" s="21"/>
      <c r="D85" s="24"/>
      <c r="E85" s="21"/>
      <c r="F85" s="24"/>
      <c r="G85" s="24"/>
      <c r="H85" s="24"/>
      <c r="I85" s="21"/>
      <c r="J85" s="24"/>
      <c r="K85" s="21"/>
      <c r="L85" s="24"/>
      <c r="M85" s="47"/>
      <c r="N85" s="39"/>
    </row>
    <row r="86" spans="1:14" ht="12.75" customHeight="1" x14ac:dyDescent="0.2">
      <c r="A86" s="9" t="s">
        <v>35</v>
      </c>
      <c r="B86" s="12" t="s">
        <v>36</v>
      </c>
      <c r="C86" s="21"/>
      <c r="D86" s="24"/>
      <c r="E86" s="21"/>
      <c r="F86" s="24"/>
      <c r="G86" s="24"/>
      <c r="H86" s="24"/>
      <c r="I86" s="21"/>
      <c r="J86" s="24"/>
      <c r="K86" s="21"/>
      <c r="L86" s="24"/>
      <c r="M86" s="47"/>
      <c r="N86" s="39"/>
    </row>
    <row r="87" spans="1:14" ht="12.75" customHeight="1" x14ac:dyDescent="0.2">
      <c r="A87" s="9" t="s">
        <v>167</v>
      </c>
      <c r="B87" s="12" t="s">
        <v>110</v>
      </c>
      <c r="C87" s="21"/>
      <c r="D87" s="24"/>
      <c r="E87" s="21"/>
      <c r="F87" s="24"/>
      <c r="G87" s="24"/>
      <c r="H87" s="24"/>
      <c r="I87" s="21"/>
      <c r="J87" s="24"/>
      <c r="K87" s="21"/>
      <c r="L87" s="24"/>
      <c r="M87" s="47"/>
      <c r="N87" s="39"/>
    </row>
    <row r="88" spans="1:14" ht="12.75" customHeight="1" x14ac:dyDescent="0.2">
      <c r="A88" s="9" t="s">
        <v>37</v>
      </c>
      <c r="B88" s="12" t="s">
        <v>21</v>
      </c>
      <c r="C88" s="21"/>
      <c r="D88" s="24"/>
      <c r="E88" s="21"/>
      <c r="F88" s="24"/>
      <c r="G88" s="24"/>
      <c r="H88" s="24"/>
      <c r="I88" s="21"/>
      <c r="J88" s="24"/>
      <c r="K88" s="21"/>
      <c r="L88" s="24"/>
      <c r="M88" s="47"/>
      <c r="N88" s="39"/>
    </row>
    <row r="89" spans="1:14" ht="12.75" customHeight="1" x14ac:dyDescent="0.2">
      <c r="A89" s="9" t="s">
        <v>569</v>
      </c>
      <c r="B89" s="12" t="s">
        <v>521</v>
      </c>
      <c r="C89" s="21">
        <v>909188</v>
      </c>
      <c r="D89" s="24">
        <v>909188</v>
      </c>
      <c r="E89" s="21">
        <v>879227</v>
      </c>
      <c r="F89" s="24">
        <v>864246</v>
      </c>
      <c r="G89" s="24">
        <v>860595</v>
      </c>
      <c r="H89" s="21">
        <v>1064246</v>
      </c>
      <c r="I89" s="21">
        <v>975791</v>
      </c>
      <c r="J89" s="24">
        <v>989515</v>
      </c>
      <c r="K89" s="21">
        <v>989515</v>
      </c>
      <c r="L89" s="24">
        <v>989515</v>
      </c>
      <c r="M89" s="47">
        <v>989515</v>
      </c>
      <c r="N89" s="39">
        <v>1042884</v>
      </c>
    </row>
    <row r="90" spans="1:14" ht="12.75" customHeight="1" x14ac:dyDescent="0.2">
      <c r="A90" s="9" t="s">
        <v>560</v>
      </c>
      <c r="B90" s="12" t="s">
        <v>549</v>
      </c>
      <c r="C90" s="21">
        <v>1082436</v>
      </c>
      <c r="D90" s="24">
        <v>1082436</v>
      </c>
      <c r="E90" s="24">
        <v>1082436</v>
      </c>
      <c r="F90" s="24">
        <v>1082436</v>
      </c>
      <c r="G90" s="24">
        <v>1080002</v>
      </c>
      <c r="H90" s="24">
        <v>1082436</v>
      </c>
      <c r="I90" s="21">
        <v>987355</v>
      </c>
      <c r="J90" s="24">
        <v>901146</v>
      </c>
      <c r="K90" s="21">
        <v>906366</v>
      </c>
      <c r="L90" s="24">
        <v>906366</v>
      </c>
      <c r="M90" s="47">
        <v>906366</v>
      </c>
      <c r="N90" s="39">
        <v>960749</v>
      </c>
    </row>
    <row r="91" spans="1:14" ht="12.75" customHeight="1" x14ac:dyDescent="0.2">
      <c r="A91" s="9" t="s">
        <v>594</v>
      </c>
      <c r="B91" s="12" t="s">
        <v>595</v>
      </c>
      <c r="C91" s="21">
        <v>75772</v>
      </c>
      <c r="D91" s="24">
        <v>75772</v>
      </c>
      <c r="E91" s="24">
        <v>75772</v>
      </c>
      <c r="F91" s="24">
        <v>75772</v>
      </c>
      <c r="G91" s="24">
        <v>75772</v>
      </c>
      <c r="H91" s="24">
        <v>75772</v>
      </c>
      <c r="I91" s="21">
        <v>48863</v>
      </c>
      <c r="J91" s="24">
        <v>46941</v>
      </c>
      <c r="K91" s="21">
        <v>46941</v>
      </c>
      <c r="L91" s="24">
        <v>46941</v>
      </c>
      <c r="M91" s="47">
        <v>46941</v>
      </c>
      <c r="N91" s="39">
        <v>49758</v>
      </c>
    </row>
    <row r="92" spans="1:14" ht="12.75" customHeight="1" x14ac:dyDescent="0.2">
      <c r="A92" s="9" t="s">
        <v>604</v>
      </c>
      <c r="B92" s="12" t="s">
        <v>605</v>
      </c>
      <c r="C92" s="21">
        <v>5443480</v>
      </c>
      <c r="D92" s="24">
        <v>5443480</v>
      </c>
      <c r="E92" s="24">
        <v>5443480</v>
      </c>
      <c r="F92" s="24">
        <v>5469578</v>
      </c>
      <c r="G92" s="24">
        <v>5457408</v>
      </c>
      <c r="H92" s="24">
        <v>5469578</v>
      </c>
      <c r="I92" s="21">
        <v>5826773</v>
      </c>
      <c r="J92" s="24">
        <v>5597063</v>
      </c>
      <c r="K92" s="21">
        <v>5623160</v>
      </c>
      <c r="L92" s="24">
        <v>5623160</v>
      </c>
      <c r="M92" s="47">
        <v>5623160</v>
      </c>
      <c r="N92" s="39">
        <v>5960547</v>
      </c>
    </row>
    <row r="93" spans="1:14" ht="12.75" customHeight="1" x14ac:dyDescent="0.2">
      <c r="A93" s="9" t="s">
        <v>561</v>
      </c>
      <c r="B93" s="12" t="s">
        <v>551</v>
      </c>
      <c r="C93" s="21"/>
      <c r="D93" s="24"/>
      <c r="E93" s="21"/>
      <c r="F93" s="24"/>
      <c r="G93" s="24"/>
      <c r="H93" s="24"/>
      <c r="I93" s="21"/>
      <c r="J93" s="24"/>
      <c r="K93" s="21"/>
      <c r="L93" s="24"/>
      <c r="M93" s="47"/>
      <c r="N93" s="39"/>
    </row>
    <row r="94" spans="1:14" ht="12.75" customHeight="1" x14ac:dyDescent="0.2">
      <c r="A94" s="9" t="s">
        <v>572</v>
      </c>
      <c r="B94" s="12" t="s">
        <v>552</v>
      </c>
      <c r="C94" s="21">
        <v>44212</v>
      </c>
      <c r="D94" s="24">
        <v>44212</v>
      </c>
      <c r="E94" s="24">
        <v>44212</v>
      </c>
      <c r="F94" s="24">
        <v>44212</v>
      </c>
      <c r="G94" s="24">
        <v>44212</v>
      </c>
      <c r="H94" s="24">
        <v>44212</v>
      </c>
      <c r="I94" s="21">
        <v>44212</v>
      </c>
      <c r="J94" s="24">
        <v>44212</v>
      </c>
      <c r="K94" s="21">
        <v>44212</v>
      </c>
      <c r="L94" s="24">
        <v>44212</v>
      </c>
      <c r="M94" s="47">
        <v>44212</v>
      </c>
      <c r="N94" s="39">
        <v>46864</v>
      </c>
    </row>
    <row r="95" spans="1:14" ht="12.75" customHeight="1" x14ac:dyDescent="0.2">
      <c r="A95" s="9" t="s">
        <v>168</v>
      </c>
      <c r="B95" s="12" t="s">
        <v>113</v>
      </c>
      <c r="C95" s="21"/>
      <c r="D95" s="24"/>
      <c r="E95" s="21"/>
      <c r="F95" s="24"/>
      <c r="G95" s="24"/>
      <c r="H95" s="24"/>
      <c r="I95" s="21"/>
      <c r="J95" s="24"/>
      <c r="K95" s="21"/>
      <c r="L95" s="24"/>
      <c r="M95" s="47"/>
      <c r="N95" s="39"/>
    </row>
    <row r="96" spans="1:14" ht="12.75" customHeight="1" x14ac:dyDescent="0.2">
      <c r="A96" s="9" t="s">
        <v>169</v>
      </c>
      <c r="B96" s="12" t="s">
        <v>115</v>
      </c>
      <c r="C96" s="21"/>
      <c r="D96" s="24"/>
      <c r="E96" s="21"/>
      <c r="F96" s="24"/>
      <c r="G96" s="24"/>
      <c r="H96" s="24"/>
      <c r="I96" s="21"/>
      <c r="J96" s="24"/>
      <c r="K96" s="21"/>
      <c r="L96" s="24"/>
      <c r="M96" s="47"/>
      <c r="N96" s="39"/>
    </row>
    <row r="97" spans="1:14" ht="12.75" customHeight="1" x14ac:dyDescent="0.2">
      <c r="A97" s="9" t="s">
        <v>170</v>
      </c>
      <c r="B97" s="12" t="s">
        <v>23</v>
      </c>
      <c r="C97" s="21">
        <v>407078</v>
      </c>
      <c r="D97" s="24">
        <v>390295</v>
      </c>
      <c r="E97" s="21">
        <v>386881</v>
      </c>
      <c r="F97" s="24">
        <v>541738</v>
      </c>
      <c r="G97" s="24">
        <v>384532</v>
      </c>
      <c r="H97" s="24">
        <v>537784</v>
      </c>
      <c r="I97" s="21">
        <v>387535</v>
      </c>
      <c r="J97" s="24">
        <v>372693</v>
      </c>
      <c r="K97" s="21">
        <v>494203</v>
      </c>
      <c r="L97" s="24">
        <v>374289</v>
      </c>
      <c r="M97" s="47">
        <v>374289</v>
      </c>
      <c r="N97" s="39">
        <v>555016</v>
      </c>
    </row>
    <row r="98" spans="1:14" ht="12.75" customHeight="1" x14ac:dyDescent="0.2">
      <c r="A98" s="9" t="s">
        <v>171</v>
      </c>
      <c r="B98" s="12" t="s">
        <v>118</v>
      </c>
      <c r="C98" s="21"/>
      <c r="D98" s="24"/>
      <c r="E98" s="21"/>
      <c r="F98" s="24"/>
      <c r="G98" s="24"/>
      <c r="H98" s="24"/>
      <c r="I98" s="21"/>
      <c r="J98" s="24"/>
      <c r="K98" s="21"/>
      <c r="L98" s="24"/>
      <c r="M98" s="47"/>
      <c r="N98" s="39"/>
    </row>
    <row r="99" spans="1:14" ht="12.75" customHeight="1" x14ac:dyDescent="0.2">
      <c r="A99" s="9" t="s">
        <v>172</v>
      </c>
      <c r="B99" s="12" t="s">
        <v>120</v>
      </c>
      <c r="C99" s="21"/>
      <c r="D99" s="24"/>
      <c r="E99" s="21"/>
      <c r="F99" s="24"/>
      <c r="G99" s="24"/>
      <c r="H99" s="24"/>
      <c r="I99" s="21"/>
      <c r="J99" s="24"/>
      <c r="K99" s="21"/>
      <c r="L99" s="24"/>
      <c r="M99" s="47"/>
      <c r="N99" s="39"/>
    </row>
    <row r="100" spans="1:14" ht="12.75" customHeight="1" x14ac:dyDescent="0.2">
      <c r="A100" s="9" t="s">
        <v>173</v>
      </c>
      <c r="B100" s="12" t="s">
        <v>122</v>
      </c>
      <c r="C100" s="21"/>
      <c r="D100" s="24"/>
      <c r="E100" s="21"/>
      <c r="F100" s="24"/>
      <c r="G100" s="24"/>
      <c r="H100" s="24"/>
      <c r="I100" s="21"/>
      <c r="J100" s="24"/>
      <c r="K100" s="21"/>
      <c r="L100" s="24"/>
      <c r="M100" s="47"/>
      <c r="N100" s="39"/>
    </row>
    <row r="101" spans="1:14" ht="12.75" customHeight="1" x14ac:dyDescent="0.2">
      <c r="A101" s="9" t="s">
        <v>174</v>
      </c>
      <c r="B101" s="12" t="s">
        <v>124</v>
      </c>
      <c r="C101" s="21"/>
      <c r="D101" s="24"/>
      <c r="E101" s="21"/>
      <c r="F101" s="24"/>
      <c r="G101" s="24"/>
      <c r="H101" s="24"/>
      <c r="I101" s="21"/>
      <c r="J101" s="24"/>
      <c r="K101" s="21"/>
      <c r="L101" s="24"/>
      <c r="M101" s="47"/>
      <c r="N101" s="39"/>
    </row>
    <row r="102" spans="1:14" ht="12.75" customHeight="1" x14ac:dyDescent="0.2">
      <c r="A102" s="9" t="s">
        <v>175</v>
      </c>
      <c r="B102" s="12" t="s">
        <v>176</v>
      </c>
      <c r="C102" s="21"/>
      <c r="D102" s="24"/>
      <c r="E102" s="21"/>
      <c r="F102" s="24"/>
      <c r="G102" s="24"/>
      <c r="H102" s="24"/>
      <c r="I102" s="21"/>
      <c r="J102" s="24"/>
      <c r="K102" s="21"/>
      <c r="L102" s="24"/>
      <c r="M102" s="47"/>
      <c r="N102" s="39"/>
    </row>
    <row r="103" spans="1:14" ht="12.75" customHeight="1" x14ac:dyDescent="0.2">
      <c r="A103" s="9" t="s">
        <v>567</v>
      </c>
      <c r="B103" s="12" t="s">
        <v>564</v>
      </c>
      <c r="C103" s="21">
        <v>34768</v>
      </c>
      <c r="D103" s="24"/>
      <c r="E103" s="21"/>
      <c r="F103" s="24">
        <v>3015793</v>
      </c>
      <c r="G103" s="24">
        <v>0</v>
      </c>
      <c r="H103" s="24">
        <v>3015793</v>
      </c>
      <c r="I103" s="21"/>
      <c r="J103" s="24"/>
      <c r="K103" s="21">
        <v>2348867</v>
      </c>
      <c r="L103" s="24"/>
      <c r="M103" s="47"/>
      <c r="N103" s="39">
        <v>2178082</v>
      </c>
    </row>
    <row r="104" spans="1:14" ht="12.75" customHeight="1" x14ac:dyDescent="0.2">
      <c r="A104" s="9" t="s">
        <v>568</v>
      </c>
      <c r="B104" s="12" t="s">
        <v>566</v>
      </c>
      <c r="C104" s="21">
        <v>30094</v>
      </c>
      <c r="D104" s="24"/>
      <c r="E104" s="21"/>
      <c r="F104" s="24">
        <v>2610308</v>
      </c>
      <c r="G104" s="24">
        <v>0</v>
      </c>
      <c r="H104" s="24">
        <v>2610308</v>
      </c>
      <c r="I104" s="21"/>
      <c r="J104" s="24"/>
      <c r="K104" s="21">
        <v>2033053</v>
      </c>
      <c r="L104" s="24"/>
      <c r="M104" s="47"/>
      <c r="N104" s="39">
        <v>2033053</v>
      </c>
    </row>
    <row r="105" spans="1:14" ht="12.75" customHeight="1" x14ac:dyDescent="0.2">
      <c r="A105" s="9" t="s">
        <v>615</v>
      </c>
      <c r="B105" s="12" t="s">
        <v>616</v>
      </c>
      <c r="C105" s="21">
        <v>159264</v>
      </c>
      <c r="D105" s="24"/>
      <c r="E105" s="21"/>
      <c r="F105" s="24"/>
      <c r="G105" s="24"/>
      <c r="H105" s="24"/>
      <c r="I105" s="21"/>
      <c r="J105" s="24"/>
      <c r="K105" s="21"/>
      <c r="L105" s="24"/>
      <c r="M105" s="47"/>
      <c r="N105" s="39"/>
    </row>
    <row r="106" spans="1:14" ht="12.75" customHeight="1" x14ac:dyDescent="0.2">
      <c r="A106" s="9" t="s">
        <v>177</v>
      </c>
      <c r="B106" s="12" t="s">
        <v>132</v>
      </c>
      <c r="C106" s="21"/>
      <c r="D106" s="24"/>
      <c r="E106" s="21"/>
      <c r="F106" s="24"/>
      <c r="G106" s="24"/>
      <c r="H106" s="24"/>
      <c r="I106" s="21"/>
      <c r="J106" s="24"/>
      <c r="K106" s="21"/>
      <c r="L106" s="24"/>
      <c r="M106" s="47"/>
      <c r="N106" s="39"/>
    </row>
    <row r="107" spans="1:14" ht="12.75" customHeight="1" x14ac:dyDescent="0.2">
      <c r="A107" s="9" t="s">
        <v>178</v>
      </c>
      <c r="B107" s="12" t="s">
        <v>24</v>
      </c>
      <c r="C107" s="21">
        <v>304737</v>
      </c>
      <c r="D107" s="24">
        <v>239893</v>
      </c>
      <c r="E107" s="21">
        <v>184616</v>
      </c>
      <c r="F107" s="24">
        <v>325035</v>
      </c>
      <c r="G107" s="24">
        <v>280411</v>
      </c>
      <c r="H107" s="24">
        <v>300696</v>
      </c>
      <c r="I107" s="21">
        <v>325332</v>
      </c>
      <c r="J107" s="24">
        <v>256601</v>
      </c>
      <c r="K107" s="21">
        <v>307423</v>
      </c>
      <c r="L107" s="24">
        <v>233166</v>
      </c>
      <c r="M107" s="47">
        <v>142071</v>
      </c>
      <c r="N107" s="39">
        <v>110752</v>
      </c>
    </row>
    <row r="108" spans="1:14" ht="12.75" customHeight="1" x14ac:dyDescent="0.2">
      <c r="A108" s="9" t="s">
        <v>179</v>
      </c>
      <c r="B108" s="12" t="s">
        <v>38</v>
      </c>
      <c r="C108" s="21"/>
      <c r="D108" s="24">
        <v>272235</v>
      </c>
      <c r="E108" s="21">
        <v>245612</v>
      </c>
      <c r="F108" s="24">
        <v>176464</v>
      </c>
      <c r="G108" s="24">
        <v>338678</v>
      </c>
      <c r="H108" s="24">
        <v>272998</v>
      </c>
      <c r="I108" s="21">
        <v>249206</v>
      </c>
      <c r="J108" s="24">
        <v>237310</v>
      </c>
      <c r="K108" s="21">
        <v>659386</v>
      </c>
      <c r="L108" s="24">
        <v>537820</v>
      </c>
      <c r="M108" s="47">
        <v>643896</v>
      </c>
      <c r="N108" s="39">
        <v>838427</v>
      </c>
    </row>
    <row r="109" spans="1:14" ht="12.75" customHeight="1" x14ac:dyDescent="0.2">
      <c r="A109" s="9" t="s">
        <v>180</v>
      </c>
      <c r="B109" s="12" t="s">
        <v>138</v>
      </c>
      <c r="C109" s="21"/>
      <c r="D109" s="24"/>
      <c r="E109" s="21"/>
      <c r="F109" s="24"/>
      <c r="G109" s="24"/>
      <c r="H109" s="24"/>
      <c r="I109" s="21"/>
      <c r="J109" s="24"/>
      <c r="K109" s="21"/>
      <c r="L109" s="24"/>
      <c r="M109" s="47"/>
      <c r="N109" s="39"/>
    </row>
    <row r="110" spans="1:14" ht="12.75" customHeight="1" x14ac:dyDescent="0.2">
      <c r="A110" s="9" t="s">
        <v>181</v>
      </c>
      <c r="B110" s="12" t="s">
        <v>140</v>
      </c>
      <c r="C110" s="21"/>
      <c r="D110" s="24"/>
      <c r="E110" s="21"/>
      <c r="F110" s="24"/>
      <c r="G110" s="24"/>
      <c r="H110" s="24"/>
      <c r="I110" s="21"/>
      <c r="J110" s="24"/>
      <c r="K110" s="21"/>
      <c r="L110" s="24"/>
      <c r="M110" s="47"/>
      <c r="N110" s="39"/>
    </row>
    <row r="111" spans="1:14" ht="12.75" customHeight="1" x14ac:dyDescent="0.2">
      <c r="A111" s="9" t="s">
        <v>182</v>
      </c>
      <c r="B111" s="12" t="s">
        <v>142</v>
      </c>
      <c r="C111" s="21"/>
      <c r="D111" s="24"/>
      <c r="E111" s="21"/>
      <c r="F111" s="24"/>
      <c r="G111" s="24"/>
      <c r="H111" s="24"/>
      <c r="I111" s="21"/>
      <c r="J111" s="24"/>
      <c r="K111" s="21">
        <v>946600</v>
      </c>
      <c r="L111" s="24"/>
      <c r="M111" s="47"/>
      <c r="N111" s="39"/>
    </row>
    <row r="112" spans="1:14" ht="12.75" customHeight="1" x14ac:dyDescent="0.2">
      <c r="A112" s="9" t="s">
        <v>183</v>
      </c>
      <c r="B112" s="12" t="s">
        <v>144</v>
      </c>
      <c r="C112" s="21"/>
      <c r="D112" s="24"/>
      <c r="E112" s="21"/>
      <c r="F112" s="24"/>
      <c r="G112" s="24"/>
      <c r="H112" s="24"/>
      <c r="I112" s="21"/>
      <c r="J112" s="24"/>
      <c r="K112" s="21"/>
      <c r="L112" s="24"/>
      <c r="M112" s="47"/>
      <c r="N112" s="39">
        <v>235161</v>
      </c>
    </row>
    <row r="113" spans="1:14" ht="12.75" customHeight="1" x14ac:dyDescent="0.2">
      <c r="A113" s="9" t="s">
        <v>184</v>
      </c>
      <c r="B113" s="12" t="s">
        <v>185</v>
      </c>
      <c r="C113" s="21"/>
      <c r="D113" s="24"/>
      <c r="E113" s="21">
        <v>116700</v>
      </c>
      <c r="F113" s="24"/>
      <c r="G113" s="24"/>
      <c r="H113" s="24">
        <v>116700</v>
      </c>
      <c r="I113" s="21"/>
      <c r="J113" s="24"/>
      <c r="K113" s="21"/>
      <c r="L113" s="24"/>
      <c r="M113" s="47"/>
      <c r="N113" s="39"/>
    </row>
    <row r="114" spans="1:14" ht="12.75" customHeight="1" x14ac:dyDescent="0.2">
      <c r="A114" s="9" t="s">
        <v>186</v>
      </c>
      <c r="B114" s="12" t="s">
        <v>187</v>
      </c>
      <c r="C114" s="21"/>
      <c r="D114" s="24"/>
      <c r="E114" s="21"/>
      <c r="F114" s="24"/>
      <c r="G114" s="24"/>
      <c r="H114" s="24"/>
      <c r="I114" s="21"/>
      <c r="J114" s="24"/>
      <c r="K114" s="21"/>
      <c r="L114" s="24"/>
      <c r="M114" s="47"/>
      <c r="N114" s="39"/>
    </row>
    <row r="115" spans="1:14" ht="12.75" customHeight="1" x14ac:dyDescent="0.2">
      <c r="A115" s="9" t="s">
        <v>188</v>
      </c>
      <c r="B115" s="12" t="s">
        <v>150</v>
      </c>
      <c r="C115" s="21">
        <v>1140000</v>
      </c>
      <c r="D115" s="24">
        <v>67000</v>
      </c>
      <c r="E115" s="21"/>
      <c r="F115" s="24"/>
      <c r="G115" s="24"/>
      <c r="H115" s="24"/>
      <c r="I115" s="21"/>
      <c r="J115" s="24"/>
      <c r="K115" s="21"/>
      <c r="L115" s="24"/>
      <c r="M115" s="47"/>
      <c r="N115" s="39">
        <v>4750000</v>
      </c>
    </row>
    <row r="116" spans="1:14" ht="12.75" customHeight="1" x14ac:dyDescent="0.2">
      <c r="A116" s="9" t="s">
        <v>189</v>
      </c>
      <c r="B116" s="12" t="s">
        <v>152</v>
      </c>
      <c r="C116" s="21"/>
      <c r="D116" s="24"/>
      <c r="E116" s="21">
        <v>98600</v>
      </c>
      <c r="F116" s="24"/>
      <c r="G116" s="24"/>
      <c r="H116" s="24"/>
      <c r="I116" s="21"/>
      <c r="J116" s="24"/>
      <c r="K116" s="21"/>
      <c r="L116" s="24"/>
      <c r="M116" s="47"/>
      <c r="N116" s="39"/>
    </row>
    <row r="117" spans="1:14" ht="12.75" customHeight="1" x14ac:dyDescent="0.2">
      <c r="A117" s="9" t="s">
        <v>190</v>
      </c>
      <c r="B117" s="12" t="s">
        <v>102</v>
      </c>
      <c r="C117" s="21"/>
      <c r="D117" s="24"/>
      <c r="E117" s="21"/>
      <c r="F117" s="24"/>
      <c r="G117" s="24"/>
      <c r="H117" s="24"/>
      <c r="I117" s="21"/>
      <c r="J117" s="24"/>
      <c r="K117" s="21"/>
      <c r="L117" s="24"/>
      <c r="M117" s="47"/>
      <c r="N117" s="39"/>
    </row>
    <row r="118" spans="1:14" ht="12.75" customHeight="1" x14ac:dyDescent="0.2">
      <c r="A118" s="9" t="s">
        <v>191</v>
      </c>
      <c r="B118" s="12" t="s">
        <v>192</v>
      </c>
      <c r="C118" s="21"/>
      <c r="D118" s="24"/>
      <c r="E118" s="21"/>
      <c r="F118" s="24"/>
      <c r="G118" s="24"/>
      <c r="H118" s="24"/>
      <c r="I118" s="21"/>
      <c r="J118" s="24"/>
      <c r="K118" s="21"/>
      <c r="L118" s="24"/>
      <c r="M118" s="47"/>
      <c r="N118" s="39"/>
    </row>
    <row r="119" spans="1:14" ht="12.75" customHeight="1" x14ac:dyDescent="0.2">
      <c r="A119" s="10" t="s">
        <v>193</v>
      </c>
      <c r="B119" s="13" t="s">
        <v>194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</row>
    <row r="120" spans="1:14" ht="12.75" customHeight="1" x14ac:dyDescent="0.2">
      <c r="A120" s="9" t="s">
        <v>195</v>
      </c>
      <c r="B120" s="12" t="s">
        <v>39</v>
      </c>
      <c r="C120" s="21"/>
      <c r="D120" s="24"/>
      <c r="E120" s="21"/>
      <c r="F120" s="24"/>
      <c r="G120" s="21"/>
      <c r="H120" s="24"/>
      <c r="I120" s="21"/>
      <c r="J120" s="24"/>
      <c r="K120" s="21"/>
      <c r="L120" s="24"/>
      <c r="M120" s="47"/>
      <c r="N120" s="39"/>
    </row>
    <row r="121" spans="1:14" ht="12.75" customHeight="1" x14ac:dyDescent="0.2">
      <c r="A121" s="10" t="s">
        <v>196</v>
      </c>
      <c r="B121" s="13" t="s">
        <v>40</v>
      </c>
      <c r="C121" s="22"/>
      <c r="D121" s="24"/>
      <c r="E121" s="21"/>
      <c r="F121" s="24"/>
      <c r="G121" s="21"/>
      <c r="H121" s="24"/>
      <c r="I121" s="21"/>
      <c r="J121" s="24"/>
      <c r="K121" s="21"/>
      <c r="L121" s="24"/>
      <c r="M121" s="47"/>
      <c r="N121" s="39"/>
    </row>
    <row r="122" spans="1:14" ht="12.75" customHeight="1" x14ac:dyDescent="0.2">
      <c r="A122" s="13" t="s">
        <v>570</v>
      </c>
      <c r="B122" s="13" t="s">
        <v>571</v>
      </c>
      <c r="C122" s="22">
        <v>821874</v>
      </c>
      <c r="D122" s="24">
        <v>380599</v>
      </c>
      <c r="E122" s="21">
        <v>380599</v>
      </c>
      <c r="F122" s="24">
        <v>380599</v>
      </c>
      <c r="G122" s="21">
        <v>380599</v>
      </c>
      <c r="H122" s="24">
        <v>380599</v>
      </c>
      <c r="I122" s="21">
        <v>380599</v>
      </c>
      <c r="J122" s="24">
        <v>380599</v>
      </c>
      <c r="K122" s="21">
        <v>380599</v>
      </c>
      <c r="L122" s="24">
        <v>380599</v>
      </c>
      <c r="M122" s="47">
        <v>380599</v>
      </c>
      <c r="N122" s="39">
        <v>653435</v>
      </c>
    </row>
    <row r="123" spans="1:14" ht="12.75" customHeight="1" x14ac:dyDescent="0.2">
      <c r="A123" s="10" t="s">
        <v>197</v>
      </c>
      <c r="B123" s="13" t="s">
        <v>198</v>
      </c>
      <c r="C123" s="14">
        <f>SUM(C124:C125)</f>
        <v>0</v>
      </c>
      <c r="D123" s="14">
        <f t="shared" ref="D123:N123" si="2">SUM(D124:D125)</f>
        <v>0</v>
      </c>
      <c r="E123" s="14">
        <f t="shared" si="2"/>
        <v>0</v>
      </c>
      <c r="F123" s="14">
        <f t="shared" si="2"/>
        <v>0</v>
      </c>
      <c r="G123" s="14">
        <f t="shared" si="2"/>
        <v>0</v>
      </c>
      <c r="H123" s="14">
        <f t="shared" si="2"/>
        <v>0</v>
      </c>
      <c r="I123" s="14">
        <f t="shared" si="2"/>
        <v>0</v>
      </c>
      <c r="J123" s="14">
        <f t="shared" si="2"/>
        <v>0</v>
      </c>
      <c r="K123" s="14">
        <f t="shared" si="2"/>
        <v>0</v>
      </c>
      <c r="L123" s="14">
        <f t="shared" si="2"/>
        <v>0</v>
      </c>
      <c r="M123" s="14">
        <f t="shared" si="2"/>
        <v>0</v>
      </c>
      <c r="N123" s="14">
        <f t="shared" si="2"/>
        <v>0</v>
      </c>
    </row>
    <row r="124" spans="1:14" ht="12.75" customHeight="1" x14ac:dyDescent="0.2">
      <c r="A124" s="9" t="s">
        <v>199</v>
      </c>
      <c r="B124" s="12" t="s">
        <v>200</v>
      </c>
      <c r="C124" s="22"/>
      <c r="D124" s="24"/>
      <c r="E124" s="21"/>
      <c r="F124" s="24"/>
      <c r="G124" s="21"/>
      <c r="H124" s="24"/>
      <c r="I124" s="21"/>
      <c r="J124" s="24"/>
      <c r="K124" s="21"/>
      <c r="L124" s="24"/>
      <c r="M124" s="47"/>
      <c r="N124" s="39"/>
    </row>
    <row r="125" spans="1:14" ht="12.75" customHeight="1" x14ac:dyDescent="0.2">
      <c r="A125" s="9" t="s">
        <v>201</v>
      </c>
      <c r="B125" s="12" t="s">
        <v>41</v>
      </c>
      <c r="C125" s="21"/>
      <c r="D125" s="24"/>
      <c r="E125" s="21"/>
      <c r="F125" s="24"/>
      <c r="G125" s="21"/>
      <c r="H125" s="24"/>
      <c r="I125" s="21"/>
      <c r="J125" s="24"/>
      <c r="K125" s="21"/>
      <c r="L125" s="24"/>
      <c r="M125" s="47"/>
      <c r="N125" s="39"/>
    </row>
    <row r="126" spans="1:14" ht="12.75" customHeight="1" x14ac:dyDescent="0.2">
      <c r="A126" s="10" t="s">
        <v>202</v>
      </c>
      <c r="B126" s="13" t="s">
        <v>203</v>
      </c>
      <c r="C126" s="14">
        <f>SUM(C127:C128:C129)</f>
        <v>50210</v>
      </c>
      <c r="D126" s="14">
        <f>SUM(D127:D128:D129)</f>
        <v>47240</v>
      </c>
      <c r="E126" s="14">
        <f>SUM(E127:E128:E129)</f>
        <v>96480</v>
      </c>
      <c r="F126" s="14">
        <f>SUM(F127:F128:F129)</f>
        <v>65033</v>
      </c>
      <c r="G126" s="14">
        <f>SUM(G127:G128:G129)</f>
        <v>78970</v>
      </c>
      <c r="H126" s="14">
        <f>SUM(H127:H128:H129)</f>
        <v>37922</v>
      </c>
      <c r="I126" s="14">
        <f>SUM(I127:I128:I129)</f>
        <v>14210</v>
      </c>
      <c r="J126" s="14">
        <f>SUM(J127:J128:J129)</f>
        <v>10000</v>
      </c>
      <c r="K126" s="14">
        <f>SUM(K127:K128:K129)</f>
        <v>74228</v>
      </c>
      <c r="L126" s="14">
        <f>SUM(L127:L128:L129)</f>
        <v>18100</v>
      </c>
      <c r="M126" s="14">
        <f>SUM(M127:M128:M129)</f>
        <v>14550</v>
      </c>
      <c r="N126" s="14">
        <f>SUM(N127:N128:N129)</f>
        <v>27130</v>
      </c>
    </row>
    <row r="127" spans="1:14" ht="12.75" customHeight="1" x14ac:dyDescent="0.2">
      <c r="A127" s="9" t="s">
        <v>204</v>
      </c>
      <c r="B127" s="12" t="s">
        <v>205</v>
      </c>
      <c r="C127" s="21"/>
      <c r="D127" s="24"/>
      <c r="E127" s="21"/>
      <c r="F127" s="24"/>
      <c r="G127" s="21"/>
      <c r="H127" s="24"/>
      <c r="I127" s="21"/>
      <c r="J127" s="24"/>
      <c r="K127" s="21"/>
      <c r="L127" s="24"/>
      <c r="M127" s="47"/>
      <c r="N127" s="39"/>
    </row>
    <row r="128" spans="1:14" ht="12.75" customHeight="1" x14ac:dyDescent="0.2">
      <c r="A128" s="9" t="s">
        <v>206</v>
      </c>
      <c r="B128" s="12" t="s">
        <v>42</v>
      </c>
      <c r="C128" s="21">
        <v>50210</v>
      </c>
      <c r="D128" s="24">
        <v>47240</v>
      </c>
      <c r="E128" s="21">
        <v>96480</v>
      </c>
      <c r="F128" s="24">
        <v>65033</v>
      </c>
      <c r="G128" s="21">
        <v>78970</v>
      </c>
      <c r="H128" s="24">
        <v>37922</v>
      </c>
      <c r="I128" s="21">
        <v>14210</v>
      </c>
      <c r="J128" s="24">
        <v>10000</v>
      </c>
      <c r="K128" s="21">
        <v>74228</v>
      </c>
      <c r="L128" s="24">
        <v>18100</v>
      </c>
      <c r="M128" s="47">
        <v>14550</v>
      </c>
      <c r="N128" s="39">
        <v>27130</v>
      </c>
    </row>
    <row r="129" spans="1:14" ht="12.75" customHeight="1" x14ac:dyDescent="0.2">
      <c r="A129" s="9" t="s">
        <v>207</v>
      </c>
      <c r="B129" s="12" t="s">
        <v>208</v>
      </c>
      <c r="C129" s="21"/>
      <c r="D129" s="24"/>
      <c r="E129" s="21"/>
      <c r="F129" s="24"/>
      <c r="G129" s="21"/>
      <c r="H129" s="24"/>
      <c r="I129" s="21"/>
      <c r="J129" s="24"/>
      <c r="K129" s="21"/>
      <c r="L129" s="24"/>
      <c r="M129" s="47"/>
      <c r="N129" s="39"/>
    </row>
    <row r="130" spans="1:14" ht="12.75" customHeight="1" x14ac:dyDescent="0.2">
      <c r="A130" s="10" t="s">
        <v>209</v>
      </c>
      <c r="B130" s="13" t="s">
        <v>210</v>
      </c>
      <c r="C130" s="14">
        <f>SUM(C131:C133)</f>
        <v>0</v>
      </c>
      <c r="D130" s="14">
        <f t="shared" ref="D130:N130" si="3">SUM(D131:D133)</f>
        <v>0</v>
      </c>
      <c r="E130" s="14">
        <f t="shared" si="3"/>
        <v>0</v>
      </c>
      <c r="F130" s="14">
        <f t="shared" si="3"/>
        <v>1490</v>
      </c>
      <c r="G130" s="14">
        <f t="shared" si="3"/>
        <v>0</v>
      </c>
      <c r="H130" s="14">
        <f t="shared" si="3"/>
        <v>5720</v>
      </c>
      <c r="I130" s="14">
        <f t="shared" si="3"/>
        <v>0</v>
      </c>
      <c r="J130" s="14">
        <f t="shared" si="3"/>
        <v>0</v>
      </c>
      <c r="K130" s="14">
        <f t="shared" si="3"/>
        <v>0</v>
      </c>
      <c r="L130" s="14">
        <f t="shared" si="3"/>
        <v>966000</v>
      </c>
      <c r="M130" s="14">
        <f t="shared" si="3"/>
        <v>0</v>
      </c>
      <c r="N130" s="14">
        <f t="shared" si="3"/>
        <v>0</v>
      </c>
    </row>
    <row r="131" spans="1:14" ht="12.75" customHeight="1" x14ac:dyDescent="0.2">
      <c r="A131" s="9" t="s">
        <v>211</v>
      </c>
      <c r="B131" s="12" t="s">
        <v>212</v>
      </c>
      <c r="C131" s="21"/>
      <c r="D131" s="24"/>
      <c r="E131" s="21"/>
      <c r="F131" s="24"/>
      <c r="G131" s="21"/>
      <c r="H131" s="24"/>
      <c r="I131" s="21"/>
      <c r="J131" s="24"/>
      <c r="K131" s="21"/>
      <c r="L131" s="24"/>
      <c r="M131" s="47"/>
      <c r="N131" s="39"/>
    </row>
    <row r="132" spans="1:14" ht="12.75" customHeight="1" x14ac:dyDescent="0.2">
      <c r="A132" s="9" t="s">
        <v>213</v>
      </c>
      <c r="B132" s="12" t="s">
        <v>214</v>
      </c>
      <c r="C132" s="21"/>
      <c r="D132" s="24"/>
      <c r="E132" s="21"/>
      <c r="F132" s="24">
        <v>1490</v>
      </c>
      <c r="G132" s="21"/>
      <c r="H132" s="24">
        <v>5720</v>
      </c>
      <c r="I132" s="21"/>
      <c r="J132" s="24"/>
      <c r="K132" s="21"/>
      <c r="L132" s="24">
        <v>966000</v>
      </c>
      <c r="M132" s="47"/>
      <c r="N132" s="39"/>
    </row>
    <row r="133" spans="1:14" ht="12.75" customHeight="1" x14ac:dyDescent="0.2">
      <c r="A133" s="9" t="s">
        <v>215</v>
      </c>
      <c r="B133" s="12" t="s">
        <v>216</v>
      </c>
      <c r="C133" s="21"/>
      <c r="D133" s="24"/>
      <c r="E133" s="21"/>
      <c r="F133" s="24"/>
      <c r="G133" s="21"/>
      <c r="H133" s="24"/>
      <c r="I133" s="21"/>
      <c r="J133" s="24"/>
      <c r="K133" s="21"/>
      <c r="L133" s="24"/>
      <c r="M133" s="47"/>
      <c r="N133" s="39"/>
    </row>
    <row r="134" spans="1:14" ht="12.75" customHeight="1" x14ac:dyDescent="0.2">
      <c r="A134" s="10" t="s">
        <v>217</v>
      </c>
      <c r="B134" s="13" t="s">
        <v>218</v>
      </c>
      <c r="C134" s="14">
        <f>SUM(C135:C142)</f>
        <v>3023500</v>
      </c>
      <c r="D134" s="14">
        <f t="shared" ref="D134:N134" si="4">SUM(D135:D142)</f>
        <v>0</v>
      </c>
      <c r="E134" s="14">
        <f t="shared" si="4"/>
        <v>0</v>
      </c>
      <c r="F134" s="14">
        <f t="shared" si="4"/>
        <v>3020000</v>
      </c>
      <c r="G134" s="14">
        <f t="shared" si="4"/>
        <v>2202000</v>
      </c>
      <c r="H134" s="14">
        <f t="shared" si="4"/>
        <v>0</v>
      </c>
      <c r="I134" s="14">
        <f t="shared" si="4"/>
        <v>5291002</v>
      </c>
      <c r="J134" s="14">
        <f t="shared" si="4"/>
        <v>0</v>
      </c>
      <c r="K134" s="14">
        <f t="shared" si="4"/>
        <v>0</v>
      </c>
      <c r="L134" s="14">
        <f t="shared" si="4"/>
        <v>4345034</v>
      </c>
      <c r="M134" s="14">
        <f t="shared" si="4"/>
        <v>2510000</v>
      </c>
      <c r="N134" s="14">
        <f t="shared" si="4"/>
        <v>0</v>
      </c>
    </row>
    <row r="135" spans="1:14" ht="12.75" customHeight="1" x14ac:dyDescent="0.2">
      <c r="A135" s="9" t="s">
        <v>219</v>
      </c>
      <c r="B135" s="12" t="s">
        <v>220</v>
      </c>
      <c r="C135" s="21">
        <v>3023500</v>
      </c>
      <c r="D135" s="24"/>
      <c r="E135" s="21"/>
      <c r="F135" s="24">
        <v>3000000</v>
      </c>
      <c r="G135" s="21"/>
      <c r="H135" s="24"/>
      <c r="I135" s="21">
        <v>3020000</v>
      </c>
      <c r="J135" s="24"/>
      <c r="K135" s="21"/>
      <c r="L135" s="24">
        <v>2020000</v>
      </c>
      <c r="M135" s="47">
        <v>2510000</v>
      </c>
      <c r="N135" s="39"/>
    </row>
    <row r="136" spans="1:14" ht="12.75" customHeight="1" x14ac:dyDescent="0.2">
      <c r="A136" s="9" t="s">
        <v>221</v>
      </c>
      <c r="B136" s="12" t="s">
        <v>222</v>
      </c>
      <c r="C136" s="21"/>
      <c r="D136" s="24"/>
      <c r="E136" s="21"/>
      <c r="F136" s="24"/>
      <c r="G136" s="21"/>
      <c r="H136" s="24"/>
      <c r="I136" s="21"/>
      <c r="J136" s="24"/>
      <c r="K136" s="21"/>
      <c r="L136" s="24"/>
      <c r="M136" s="47"/>
      <c r="N136" s="39"/>
    </row>
    <row r="137" spans="1:14" ht="12.75" customHeight="1" x14ac:dyDescent="0.2">
      <c r="A137" s="9" t="s">
        <v>223</v>
      </c>
      <c r="B137" s="12" t="s">
        <v>224</v>
      </c>
      <c r="C137" s="21"/>
      <c r="D137" s="24"/>
      <c r="E137" s="21"/>
      <c r="F137" s="24"/>
      <c r="G137" s="21"/>
      <c r="H137" s="24"/>
      <c r="I137" s="21"/>
      <c r="J137" s="24"/>
      <c r="K137" s="21"/>
      <c r="L137" s="24"/>
      <c r="M137" s="47"/>
      <c r="N137" s="39"/>
    </row>
    <row r="138" spans="1:14" ht="12.75" customHeight="1" x14ac:dyDescent="0.2">
      <c r="A138" s="9" t="s">
        <v>225</v>
      </c>
      <c r="B138" s="12" t="s">
        <v>43</v>
      </c>
      <c r="C138" s="21"/>
      <c r="D138" s="24"/>
      <c r="E138" s="21"/>
      <c r="F138" s="24"/>
      <c r="G138" s="21"/>
      <c r="H138" s="24"/>
      <c r="I138" s="21"/>
      <c r="J138" s="24"/>
      <c r="K138" s="21"/>
      <c r="L138" s="24"/>
      <c r="M138" s="47"/>
      <c r="N138" s="39"/>
    </row>
    <row r="139" spans="1:14" ht="12.75" customHeight="1" x14ac:dyDescent="0.2">
      <c r="A139" s="9" t="s">
        <v>226</v>
      </c>
      <c r="B139" s="12" t="s">
        <v>222</v>
      </c>
      <c r="C139" s="21"/>
      <c r="D139" s="24"/>
      <c r="E139" s="21"/>
      <c r="F139" s="24"/>
      <c r="G139" s="21"/>
      <c r="H139" s="24"/>
      <c r="I139" s="21"/>
      <c r="J139" s="24"/>
      <c r="K139" s="21"/>
      <c r="L139" s="24"/>
      <c r="M139" s="47"/>
      <c r="N139" s="39"/>
    </row>
    <row r="140" spans="1:14" ht="12.75" customHeight="1" x14ac:dyDescent="0.2">
      <c r="A140" s="9" t="s">
        <v>227</v>
      </c>
      <c r="B140" s="12" t="s">
        <v>224</v>
      </c>
      <c r="C140" s="21"/>
      <c r="D140" s="24"/>
      <c r="E140" s="21"/>
      <c r="F140" s="24"/>
      <c r="G140" s="21"/>
      <c r="H140" s="24"/>
      <c r="I140" s="21"/>
      <c r="J140" s="24"/>
      <c r="K140" s="21"/>
      <c r="L140" s="24"/>
      <c r="M140" s="47"/>
      <c r="N140" s="39"/>
    </row>
    <row r="141" spans="1:14" ht="12.75" customHeight="1" x14ac:dyDescent="0.2">
      <c r="A141" s="9" t="s">
        <v>228</v>
      </c>
      <c r="B141" s="12" t="s">
        <v>229</v>
      </c>
      <c r="C141" s="21"/>
      <c r="D141" s="24"/>
      <c r="E141" s="21"/>
      <c r="F141" s="24">
        <v>20000</v>
      </c>
      <c r="G141" s="21">
        <v>2202000</v>
      </c>
      <c r="H141" s="24"/>
      <c r="I141" s="21">
        <v>2271002</v>
      </c>
      <c r="J141" s="24"/>
      <c r="K141" s="21"/>
      <c r="L141" s="24">
        <v>2325034</v>
      </c>
      <c r="M141" s="47"/>
      <c r="N141" s="39"/>
    </row>
    <row r="142" spans="1:14" ht="12.75" customHeight="1" x14ac:dyDescent="0.2">
      <c r="A142" s="9" t="s">
        <v>230</v>
      </c>
      <c r="B142" s="12" t="s">
        <v>231</v>
      </c>
      <c r="C142" s="21"/>
      <c r="D142" s="24"/>
      <c r="E142" s="21"/>
      <c r="F142" s="24"/>
      <c r="G142" s="21"/>
      <c r="H142" s="24"/>
      <c r="I142" s="21"/>
      <c r="J142" s="24"/>
      <c r="K142" s="21"/>
      <c r="L142" s="24"/>
      <c r="M142" s="47"/>
      <c r="N142" s="39"/>
    </row>
    <row r="143" spans="1:14" ht="12.75" customHeight="1" x14ac:dyDescent="0.2">
      <c r="A143" s="10" t="s">
        <v>232</v>
      </c>
      <c r="B143" s="13" t="s">
        <v>233</v>
      </c>
      <c r="C143" s="14">
        <f>SUM(C144:C159)</f>
        <v>828614</v>
      </c>
      <c r="D143" s="14">
        <f t="shared" ref="D143:N143" si="5">SUM(D144:D159)</f>
        <v>6798367</v>
      </c>
      <c r="E143" s="14">
        <f t="shared" si="5"/>
        <v>12423876</v>
      </c>
      <c r="F143" s="14">
        <f t="shared" si="5"/>
        <v>9032563</v>
      </c>
      <c r="G143" s="14">
        <f t="shared" si="5"/>
        <v>8449442</v>
      </c>
      <c r="H143" s="14">
        <f t="shared" si="5"/>
        <v>5413251</v>
      </c>
      <c r="I143" s="14">
        <f>SUM(I144:I159)</f>
        <v>3847485</v>
      </c>
      <c r="J143" s="14">
        <f t="shared" si="5"/>
        <v>7700593</v>
      </c>
      <c r="K143" s="14">
        <f t="shared" si="5"/>
        <v>5115780</v>
      </c>
      <c r="L143" s="14">
        <f t="shared" si="5"/>
        <v>14518550</v>
      </c>
      <c r="M143" s="14">
        <f t="shared" si="5"/>
        <v>20040060</v>
      </c>
      <c r="N143" s="14">
        <f t="shared" si="5"/>
        <v>24488321</v>
      </c>
    </row>
    <row r="144" spans="1:14" ht="12.75" customHeight="1" x14ac:dyDescent="0.2">
      <c r="A144" s="9" t="s">
        <v>234</v>
      </c>
      <c r="B144" s="12" t="s">
        <v>44</v>
      </c>
      <c r="C144" s="21">
        <v>478877</v>
      </c>
      <c r="D144" s="24">
        <v>592567</v>
      </c>
      <c r="E144" s="21">
        <v>118350</v>
      </c>
      <c r="F144" s="24">
        <v>1667391</v>
      </c>
      <c r="G144" s="21">
        <v>426487</v>
      </c>
      <c r="H144" s="24">
        <v>676166</v>
      </c>
      <c r="I144" s="21">
        <v>48643</v>
      </c>
      <c r="J144" s="24">
        <v>329430</v>
      </c>
      <c r="K144" s="21">
        <v>987305</v>
      </c>
      <c r="L144" s="24">
        <v>1241561</v>
      </c>
      <c r="M144" s="47">
        <v>1133899</v>
      </c>
      <c r="N144" s="39">
        <v>504329</v>
      </c>
    </row>
    <row r="145" spans="1:14" ht="12.75" customHeight="1" x14ac:dyDescent="0.2">
      <c r="A145" s="9" t="s">
        <v>235</v>
      </c>
      <c r="B145" s="12" t="s">
        <v>45</v>
      </c>
      <c r="C145" s="21"/>
      <c r="D145" s="24"/>
      <c r="E145" s="21"/>
      <c r="F145" s="24"/>
      <c r="G145" s="21"/>
      <c r="H145" s="24"/>
      <c r="I145" s="21"/>
      <c r="J145" s="24"/>
      <c r="K145" s="21"/>
      <c r="L145" s="24"/>
      <c r="M145" s="47"/>
      <c r="N145" s="39"/>
    </row>
    <row r="146" spans="1:14" ht="12.75" customHeight="1" x14ac:dyDescent="0.2">
      <c r="A146" s="9" t="s">
        <v>236</v>
      </c>
      <c r="B146" s="12" t="s">
        <v>237</v>
      </c>
      <c r="C146" s="21"/>
      <c r="D146" s="24"/>
      <c r="E146" s="21">
        <v>23990</v>
      </c>
      <c r="F146" s="24"/>
      <c r="G146" s="21">
        <v>542766</v>
      </c>
      <c r="H146" s="24">
        <v>265029</v>
      </c>
      <c r="I146" s="21">
        <v>5445</v>
      </c>
      <c r="J146" s="24">
        <v>45220</v>
      </c>
      <c r="K146" s="21">
        <v>312684</v>
      </c>
      <c r="L146" s="24">
        <v>1121775</v>
      </c>
      <c r="M146" s="47">
        <v>1308182</v>
      </c>
      <c r="N146" s="39">
        <v>1478768</v>
      </c>
    </row>
    <row r="147" spans="1:14" ht="12.75" customHeight="1" x14ac:dyDescent="0.2">
      <c r="A147" s="9" t="s">
        <v>238</v>
      </c>
      <c r="B147" s="12" t="s">
        <v>239</v>
      </c>
      <c r="C147" s="21"/>
      <c r="D147" s="24">
        <v>4385185</v>
      </c>
      <c r="E147" s="21">
        <v>9924014</v>
      </c>
      <c r="F147" s="24">
        <v>2891990</v>
      </c>
      <c r="G147" s="21">
        <v>4254851</v>
      </c>
      <c r="H147" s="24">
        <v>2790611</v>
      </c>
      <c r="I147" s="21">
        <v>133280</v>
      </c>
      <c r="J147" s="24">
        <v>1002861</v>
      </c>
      <c r="K147" s="21">
        <v>1042321</v>
      </c>
      <c r="L147" s="24">
        <v>10150643</v>
      </c>
      <c r="M147" s="47">
        <v>6217935</v>
      </c>
      <c r="N147" s="39">
        <v>15874607</v>
      </c>
    </row>
    <row r="148" spans="1:14" ht="12.75" customHeight="1" x14ac:dyDescent="0.2">
      <c r="A148" s="9" t="s">
        <v>240</v>
      </c>
      <c r="B148" s="12" t="s">
        <v>241</v>
      </c>
      <c r="C148" s="21">
        <v>106505</v>
      </c>
      <c r="D148" s="24">
        <v>451162</v>
      </c>
      <c r="E148" s="24">
        <v>879226</v>
      </c>
      <c r="F148" s="24">
        <v>2000</v>
      </c>
      <c r="G148" s="21">
        <v>2246760</v>
      </c>
      <c r="H148" s="24">
        <v>217508</v>
      </c>
      <c r="I148" s="21">
        <v>229147</v>
      </c>
      <c r="J148" s="24"/>
      <c r="K148" s="21">
        <v>903139</v>
      </c>
      <c r="L148" s="24">
        <v>1019544</v>
      </c>
      <c r="M148" s="47">
        <v>1668468</v>
      </c>
      <c r="N148" s="39">
        <v>2131293</v>
      </c>
    </row>
    <row r="149" spans="1:14" ht="12.75" customHeight="1" x14ac:dyDescent="0.2">
      <c r="A149" s="9" t="s">
        <v>242</v>
      </c>
      <c r="B149" s="12" t="s">
        <v>243</v>
      </c>
      <c r="C149" s="21"/>
      <c r="D149" s="24"/>
      <c r="E149" s="24"/>
      <c r="F149" s="24"/>
      <c r="G149" s="21"/>
      <c r="H149" s="24"/>
      <c r="I149" s="21"/>
      <c r="J149" s="24"/>
      <c r="K149" s="21"/>
      <c r="L149" s="24"/>
      <c r="M149" s="47"/>
      <c r="N149" s="39"/>
    </row>
    <row r="150" spans="1:14" ht="12.75" customHeight="1" x14ac:dyDescent="0.2">
      <c r="A150" s="9" t="s">
        <v>244</v>
      </c>
      <c r="B150" s="12" t="s">
        <v>46</v>
      </c>
      <c r="C150" s="21">
        <v>122044</v>
      </c>
      <c r="D150" s="24">
        <v>996834</v>
      </c>
      <c r="E150" s="24"/>
      <c r="F150" s="24">
        <v>1357394</v>
      </c>
      <c r="G150" s="21">
        <v>841278</v>
      </c>
      <c r="H150" s="24">
        <v>7039</v>
      </c>
      <c r="I150" s="21">
        <v>3188487</v>
      </c>
      <c r="J150" s="24"/>
      <c r="K150" s="21">
        <v>1322177</v>
      </c>
      <c r="L150" s="24">
        <v>29390</v>
      </c>
      <c r="M150" s="47">
        <v>554171</v>
      </c>
      <c r="N150" s="39">
        <v>253309</v>
      </c>
    </row>
    <row r="151" spans="1:14" ht="12.75" customHeight="1" x14ac:dyDescent="0.2">
      <c r="A151" s="9" t="s">
        <v>245</v>
      </c>
      <c r="B151" s="12" t="s">
        <v>246</v>
      </c>
      <c r="C151" s="21"/>
      <c r="D151" s="24"/>
      <c r="E151" s="24"/>
      <c r="F151" s="24"/>
      <c r="G151" s="21"/>
      <c r="H151" s="24"/>
      <c r="I151" s="21"/>
      <c r="J151" s="24"/>
      <c r="K151" s="21"/>
      <c r="L151" s="24"/>
      <c r="M151" s="47"/>
      <c r="N151" s="39"/>
    </row>
    <row r="152" spans="1:14" ht="12.75" customHeight="1" x14ac:dyDescent="0.2">
      <c r="A152" s="9" t="s">
        <v>247</v>
      </c>
      <c r="B152" s="12" t="s">
        <v>47</v>
      </c>
      <c r="C152" s="21"/>
      <c r="D152" s="24"/>
      <c r="E152" s="24"/>
      <c r="F152" s="24"/>
      <c r="G152" s="21"/>
      <c r="H152" s="24"/>
      <c r="I152" s="21"/>
      <c r="J152" s="24"/>
      <c r="K152" s="21"/>
      <c r="L152" s="24"/>
      <c r="M152" s="47"/>
      <c r="N152" s="39"/>
    </row>
    <row r="153" spans="1:14" ht="12.75" customHeight="1" x14ac:dyDescent="0.2">
      <c r="A153" s="9" t="s">
        <v>248</v>
      </c>
      <c r="B153" s="12" t="s">
        <v>48</v>
      </c>
      <c r="C153" s="21">
        <v>75788</v>
      </c>
      <c r="D153" s="24">
        <v>59910</v>
      </c>
      <c r="E153" s="24">
        <v>184720</v>
      </c>
      <c r="F153" s="24">
        <v>71450</v>
      </c>
      <c r="G153" s="21">
        <v>84570</v>
      </c>
      <c r="H153" s="24">
        <v>47390</v>
      </c>
      <c r="I153" s="21">
        <v>201343</v>
      </c>
      <c r="J153" s="24">
        <v>16280</v>
      </c>
      <c r="K153" s="21">
        <v>121414</v>
      </c>
      <c r="L153" s="24">
        <v>134795</v>
      </c>
      <c r="M153" s="47">
        <v>995015</v>
      </c>
      <c r="N153" s="39"/>
    </row>
    <row r="154" spans="1:14" ht="12.75" customHeight="1" x14ac:dyDescent="0.2">
      <c r="A154" s="9" t="s">
        <v>249</v>
      </c>
      <c r="B154" s="12" t="s">
        <v>250</v>
      </c>
      <c r="C154" s="21">
        <v>45400</v>
      </c>
      <c r="D154" s="24">
        <v>55110</v>
      </c>
      <c r="E154" s="24">
        <v>17000</v>
      </c>
      <c r="F154" s="24">
        <v>53420</v>
      </c>
      <c r="G154" s="21">
        <v>52730</v>
      </c>
      <c r="H154" s="24">
        <v>24300</v>
      </c>
      <c r="I154" s="21">
        <v>41140</v>
      </c>
      <c r="J154" s="24">
        <v>4700</v>
      </c>
      <c r="K154" s="21">
        <v>94730</v>
      </c>
      <c r="L154" s="24">
        <v>613782</v>
      </c>
      <c r="M154" s="47">
        <v>1400665</v>
      </c>
      <c r="N154" s="39">
        <v>7100</v>
      </c>
    </row>
    <row r="155" spans="1:14" ht="12.75" customHeight="1" x14ac:dyDescent="0.2">
      <c r="A155" s="9" t="s">
        <v>251</v>
      </c>
      <c r="B155" s="12" t="s">
        <v>49</v>
      </c>
      <c r="C155" s="21"/>
      <c r="D155" s="24"/>
      <c r="E155" s="24"/>
      <c r="F155" s="24"/>
      <c r="G155" s="21"/>
      <c r="H155" s="24"/>
      <c r="I155" s="21"/>
      <c r="J155" s="24"/>
      <c r="K155" s="21"/>
      <c r="L155" s="24"/>
      <c r="M155" s="47"/>
      <c r="N155" s="39"/>
    </row>
    <row r="156" spans="1:14" ht="12.75" customHeight="1" x14ac:dyDescent="0.2">
      <c r="A156" s="9" t="s">
        <v>252</v>
      </c>
      <c r="B156" s="12" t="s">
        <v>253</v>
      </c>
      <c r="C156" s="21"/>
      <c r="D156" s="24"/>
      <c r="E156" s="24"/>
      <c r="F156" s="24"/>
      <c r="G156" s="21"/>
      <c r="H156" s="24"/>
      <c r="I156" s="21"/>
      <c r="J156" s="24"/>
      <c r="K156" s="21"/>
      <c r="L156" s="24"/>
      <c r="M156" s="47"/>
      <c r="N156" s="39"/>
    </row>
    <row r="157" spans="1:14" ht="12.75" customHeight="1" x14ac:dyDescent="0.2">
      <c r="A157" s="9" t="s">
        <v>254</v>
      </c>
      <c r="B157" s="12" t="s">
        <v>255</v>
      </c>
      <c r="C157" s="21"/>
      <c r="D157" s="24"/>
      <c r="E157" s="24"/>
      <c r="F157" s="24"/>
      <c r="G157" s="21"/>
      <c r="H157" s="24"/>
      <c r="I157" s="21"/>
      <c r="J157" s="24"/>
      <c r="K157" s="21"/>
      <c r="L157" s="24"/>
      <c r="M157" s="47"/>
      <c r="N157" s="39"/>
    </row>
    <row r="158" spans="1:14" ht="12.75" customHeight="1" x14ac:dyDescent="0.2">
      <c r="A158" s="9" t="s">
        <v>256</v>
      </c>
      <c r="B158" s="12" t="s">
        <v>257</v>
      </c>
      <c r="C158" s="21"/>
      <c r="D158" s="24"/>
      <c r="E158" s="24"/>
      <c r="F158" s="24"/>
      <c r="G158" s="21"/>
      <c r="H158" s="24"/>
      <c r="I158" s="21"/>
      <c r="J158" s="24"/>
      <c r="K158" s="21"/>
      <c r="L158" s="24"/>
      <c r="M158" s="47"/>
      <c r="N158" s="39"/>
    </row>
    <row r="159" spans="1:14" ht="12.75" customHeight="1" x14ac:dyDescent="0.2">
      <c r="A159" s="9" t="s">
        <v>258</v>
      </c>
      <c r="B159" s="12" t="s">
        <v>1</v>
      </c>
      <c r="C159" s="21"/>
      <c r="D159" s="24">
        <v>257599</v>
      </c>
      <c r="E159" s="24">
        <v>1276576</v>
      </c>
      <c r="F159" s="24">
        <v>2988918</v>
      </c>
      <c r="G159" s="21"/>
      <c r="H159" s="24">
        <v>1385208</v>
      </c>
      <c r="I159" s="21"/>
      <c r="J159" s="24">
        <v>6302102</v>
      </c>
      <c r="K159" s="21">
        <v>332010</v>
      </c>
      <c r="L159" s="24">
        <v>207060</v>
      </c>
      <c r="M159" s="47">
        <v>6761725</v>
      </c>
      <c r="N159" s="39">
        <v>4238915</v>
      </c>
    </row>
    <row r="160" spans="1:14" ht="12.75" customHeight="1" x14ac:dyDescent="0.2">
      <c r="A160" s="10" t="s">
        <v>259</v>
      </c>
      <c r="B160" s="13" t="s">
        <v>260</v>
      </c>
      <c r="C160" s="14">
        <f>SUM(C161:C169)</f>
        <v>2516997</v>
      </c>
      <c r="D160" s="14">
        <f t="shared" ref="D160:N160" si="6">SUM(D161:D169)</f>
        <v>1416266</v>
      </c>
      <c r="E160" s="14">
        <f t="shared" si="6"/>
        <v>3295970</v>
      </c>
      <c r="F160" s="14">
        <f t="shared" si="6"/>
        <v>1032331</v>
      </c>
      <c r="G160" s="14">
        <f t="shared" si="6"/>
        <v>3237105</v>
      </c>
      <c r="H160" s="14">
        <f t="shared" si="6"/>
        <v>2644208</v>
      </c>
      <c r="I160" s="14">
        <f>SUM(I161:I169)</f>
        <v>2767402</v>
      </c>
      <c r="J160" s="14">
        <f t="shared" si="6"/>
        <v>2455050</v>
      </c>
      <c r="K160" s="14">
        <f t="shared" si="6"/>
        <v>2426656</v>
      </c>
      <c r="L160" s="14">
        <f t="shared" si="6"/>
        <v>2239832</v>
      </c>
      <c r="M160" s="14">
        <f t="shared" si="6"/>
        <v>2211098</v>
      </c>
      <c r="N160" s="14">
        <f t="shared" si="6"/>
        <v>2025270</v>
      </c>
    </row>
    <row r="161" spans="1:14" ht="12.75" customHeight="1" x14ac:dyDescent="0.2">
      <c r="A161" s="9" t="s">
        <v>261</v>
      </c>
      <c r="B161" s="12" t="s">
        <v>50</v>
      </c>
      <c r="C161" s="21">
        <v>812419</v>
      </c>
      <c r="D161" s="24"/>
      <c r="E161" s="24">
        <v>1769604</v>
      </c>
      <c r="F161" s="24"/>
      <c r="G161" s="21">
        <v>1723995</v>
      </c>
      <c r="H161" s="24">
        <v>1273979</v>
      </c>
      <c r="I161" s="21">
        <v>1519629</v>
      </c>
      <c r="J161" s="24">
        <v>1517681</v>
      </c>
      <c r="K161" s="21">
        <v>977254</v>
      </c>
      <c r="L161" s="24">
        <v>1002291</v>
      </c>
      <c r="M161" s="47">
        <v>997477</v>
      </c>
      <c r="N161" s="39">
        <v>950710</v>
      </c>
    </row>
    <row r="162" spans="1:14" ht="12.75" customHeight="1" x14ac:dyDescent="0.2">
      <c r="A162" s="9" t="s">
        <v>262</v>
      </c>
      <c r="B162" s="12" t="s">
        <v>51</v>
      </c>
      <c r="C162" s="21">
        <v>353416</v>
      </c>
      <c r="D162" s="24">
        <v>18800</v>
      </c>
      <c r="E162" s="24">
        <v>339500</v>
      </c>
      <c r="F162" s="24">
        <v>14220</v>
      </c>
      <c r="G162" s="21">
        <v>184190</v>
      </c>
      <c r="H162" s="24">
        <v>271800</v>
      </c>
      <c r="I162" s="21">
        <v>187120</v>
      </c>
      <c r="J162" s="24">
        <v>3500</v>
      </c>
      <c r="K162" s="21">
        <v>162590</v>
      </c>
      <c r="L162" s="24">
        <v>162884</v>
      </c>
      <c r="M162" s="47">
        <v>204776</v>
      </c>
      <c r="N162" s="39">
        <v>328000</v>
      </c>
    </row>
    <row r="163" spans="1:14" ht="12.75" customHeight="1" x14ac:dyDescent="0.2">
      <c r="A163" s="9" t="s">
        <v>263</v>
      </c>
      <c r="B163" s="12" t="s">
        <v>264</v>
      </c>
      <c r="C163" s="21"/>
      <c r="D163" s="24"/>
      <c r="E163" s="24"/>
      <c r="F163" s="24"/>
      <c r="G163" s="21"/>
      <c r="H163" s="24"/>
      <c r="I163" s="21"/>
      <c r="J163" s="24">
        <v>18000</v>
      </c>
      <c r="K163" s="21"/>
      <c r="L163" s="24"/>
      <c r="M163" s="47"/>
      <c r="N163" s="39"/>
    </row>
    <row r="164" spans="1:14" ht="12.75" customHeight="1" x14ac:dyDescent="0.2">
      <c r="A164" s="9" t="s">
        <v>265</v>
      </c>
      <c r="B164" s="12" t="s">
        <v>52</v>
      </c>
      <c r="C164" s="21"/>
      <c r="D164" s="24">
        <v>46905</v>
      </c>
      <c r="E164" s="24"/>
      <c r="F164" s="24"/>
      <c r="G164" s="21">
        <v>20335</v>
      </c>
      <c r="H164" s="24"/>
      <c r="I164" s="21"/>
      <c r="J164" s="24"/>
      <c r="K164" s="21">
        <v>165164</v>
      </c>
      <c r="L164" s="24">
        <v>1680</v>
      </c>
      <c r="M164" s="47">
        <v>14243</v>
      </c>
      <c r="N164" s="39">
        <v>31572</v>
      </c>
    </row>
    <row r="165" spans="1:14" ht="12.75" customHeight="1" x14ac:dyDescent="0.2">
      <c r="A165" s="9" t="s">
        <v>266</v>
      </c>
      <c r="B165" s="12" t="s">
        <v>53</v>
      </c>
      <c r="C165" s="21">
        <v>1197788</v>
      </c>
      <c r="D165" s="24">
        <v>1193188</v>
      </c>
      <c r="E165" s="24">
        <v>1032991</v>
      </c>
      <c r="F165" s="24">
        <v>1018111</v>
      </c>
      <c r="G165" s="21">
        <v>1006333</v>
      </c>
      <c r="H165" s="24">
        <v>962918</v>
      </c>
      <c r="I165" s="21">
        <v>826659</v>
      </c>
      <c r="J165" s="24">
        <v>910869</v>
      </c>
      <c r="K165" s="21">
        <v>996305</v>
      </c>
      <c r="L165" s="24">
        <v>1072977</v>
      </c>
      <c r="M165" s="47">
        <v>726278</v>
      </c>
      <c r="N165" s="39">
        <v>714988</v>
      </c>
    </row>
    <row r="166" spans="1:14" ht="12.75" customHeight="1" x14ac:dyDescent="0.2">
      <c r="A166" s="9" t="s">
        <v>267</v>
      </c>
      <c r="B166" s="12" t="s">
        <v>54</v>
      </c>
      <c r="C166" s="21">
        <v>153374</v>
      </c>
      <c r="D166" s="24">
        <v>157373</v>
      </c>
      <c r="E166" s="21">
        <v>153875</v>
      </c>
      <c r="F166" s="24"/>
      <c r="G166" s="21">
        <v>302252</v>
      </c>
      <c r="H166" s="24">
        <v>135511</v>
      </c>
      <c r="I166" s="21">
        <v>233994</v>
      </c>
      <c r="J166" s="24">
        <v>5000</v>
      </c>
      <c r="K166" s="21">
        <v>125343</v>
      </c>
      <c r="L166" s="24"/>
      <c r="M166" s="47">
        <v>268324</v>
      </c>
      <c r="N166" s="39"/>
    </row>
    <row r="167" spans="1:14" ht="12.75" customHeight="1" x14ac:dyDescent="0.2">
      <c r="A167" s="9" t="s">
        <v>268</v>
      </c>
      <c r="B167" s="12" t="s">
        <v>55</v>
      </c>
      <c r="C167" s="21"/>
      <c r="D167" s="24"/>
      <c r="E167" s="21"/>
      <c r="F167" s="24"/>
      <c r="G167" s="21"/>
      <c r="H167" s="24"/>
      <c r="I167" s="21"/>
      <c r="J167" s="24"/>
      <c r="K167" s="21"/>
      <c r="L167" s="24"/>
      <c r="M167" s="47"/>
      <c r="N167" s="39"/>
    </row>
    <row r="168" spans="1:14" ht="12.75" customHeight="1" x14ac:dyDescent="0.2">
      <c r="A168" s="9" t="s">
        <v>269</v>
      </c>
      <c r="B168" s="12" t="s">
        <v>270</v>
      </c>
      <c r="C168" s="21"/>
      <c r="D168" s="24"/>
      <c r="E168" s="21"/>
      <c r="F168" s="24"/>
      <c r="G168" s="21"/>
      <c r="H168" s="24"/>
      <c r="I168" s="21"/>
      <c r="J168" s="24"/>
      <c r="K168" s="21"/>
      <c r="L168" s="24"/>
      <c r="M168" s="47"/>
      <c r="N168" s="39"/>
    </row>
    <row r="169" spans="1:14" ht="12.75" customHeight="1" x14ac:dyDescent="0.2">
      <c r="A169" s="9" t="s">
        <v>271</v>
      </c>
      <c r="B169" s="12" t="s">
        <v>1</v>
      </c>
      <c r="C169" s="21"/>
      <c r="D169" s="24"/>
      <c r="E169" s="21"/>
      <c r="F169" s="24"/>
      <c r="G169" s="21"/>
      <c r="H169" s="24"/>
      <c r="I169" s="21"/>
      <c r="J169" s="24"/>
      <c r="K169" s="21"/>
      <c r="L169" s="24"/>
      <c r="M169" s="47"/>
      <c r="N169" s="39"/>
    </row>
    <row r="170" spans="1:14" ht="12.75" customHeight="1" x14ac:dyDescent="0.2">
      <c r="A170" s="10" t="s">
        <v>272</v>
      </c>
      <c r="B170" s="13" t="s">
        <v>273</v>
      </c>
      <c r="C170" s="14">
        <f>SUM(C171:C178)</f>
        <v>273700</v>
      </c>
      <c r="D170" s="14">
        <f t="shared" ref="D170:N170" si="7">SUM(D171:D178)</f>
        <v>5000</v>
      </c>
      <c r="E170" s="14">
        <f t="shared" si="7"/>
        <v>809260</v>
      </c>
      <c r="F170" s="14">
        <f t="shared" si="7"/>
        <v>370620</v>
      </c>
      <c r="G170" s="14">
        <f t="shared" si="7"/>
        <v>484500</v>
      </c>
      <c r="H170" s="14">
        <f t="shared" si="7"/>
        <v>574770</v>
      </c>
      <c r="I170" s="14">
        <f>SUM(I171:I178)</f>
        <v>1950051</v>
      </c>
      <c r="J170" s="14">
        <f t="shared" si="7"/>
        <v>0</v>
      </c>
      <c r="K170" s="14">
        <f t="shared" si="7"/>
        <v>0</v>
      </c>
      <c r="L170" s="14">
        <f t="shared" si="7"/>
        <v>223113</v>
      </c>
      <c r="M170" s="14">
        <f t="shared" si="7"/>
        <v>1169568</v>
      </c>
      <c r="N170" s="14">
        <f t="shared" si="7"/>
        <v>218585</v>
      </c>
    </row>
    <row r="171" spans="1:14" ht="12.75" customHeight="1" x14ac:dyDescent="0.2">
      <c r="A171" s="9" t="s">
        <v>274</v>
      </c>
      <c r="B171" s="12" t="s">
        <v>275</v>
      </c>
      <c r="C171" s="21"/>
      <c r="D171" s="24"/>
      <c r="E171" s="24">
        <v>809260</v>
      </c>
      <c r="F171" s="24"/>
      <c r="G171" s="21">
        <v>357000</v>
      </c>
      <c r="H171" s="24"/>
      <c r="I171" s="21"/>
      <c r="J171" s="24"/>
      <c r="K171" s="21"/>
      <c r="L171" s="24"/>
      <c r="M171" s="47">
        <v>468063</v>
      </c>
      <c r="N171" s="39"/>
    </row>
    <row r="172" spans="1:14" ht="12.75" customHeight="1" x14ac:dyDescent="0.2">
      <c r="A172" s="9" t="s">
        <v>276</v>
      </c>
      <c r="B172" s="12" t="s">
        <v>277</v>
      </c>
      <c r="C172" s="21"/>
      <c r="D172" s="24"/>
      <c r="E172" s="24"/>
      <c r="F172" s="24">
        <v>354620</v>
      </c>
      <c r="G172" s="21"/>
      <c r="H172" s="24"/>
      <c r="I172" s="21">
        <v>1003051</v>
      </c>
      <c r="J172" s="24"/>
      <c r="K172" s="21"/>
      <c r="L172" s="24"/>
      <c r="M172" s="47"/>
      <c r="N172" s="39">
        <v>36295</v>
      </c>
    </row>
    <row r="173" spans="1:14" ht="12.75" customHeight="1" x14ac:dyDescent="0.2">
      <c r="A173" s="9" t="s">
        <v>278</v>
      </c>
      <c r="B173" s="12" t="s">
        <v>279</v>
      </c>
      <c r="C173" s="21"/>
      <c r="D173" s="24">
        <v>5000</v>
      </c>
      <c r="E173" s="24"/>
      <c r="F173" s="24">
        <v>16000</v>
      </c>
      <c r="G173" s="21">
        <v>11500</v>
      </c>
      <c r="H173" s="24"/>
      <c r="I173" s="21"/>
      <c r="J173" s="24"/>
      <c r="K173" s="21"/>
      <c r="L173" s="24"/>
      <c r="M173" s="47"/>
      <c r="N173" s="39">
        <v>14490</v>
      </c>
    </row>
    <row r="174" spans="1:14" ht="12.75" customHeight="1" x14ac:dyDescent="0.2">
      <c r="A174" s="9" t="s">
        <v>280</v>
      </c>
      <c r="B174" s="12" t="s">
        <v>281</v>
      </c>
      <c r="C174" s="21"/>
      <c r="D174" s="24"/>
      <c r="E174" s="24"/>
      <c r="F174" s="24"/>
      <c r="G174" s="21"/>
      <c r="H174" s="24"/>
      <c r="I174" s="21"/>
      <c r="J174" s="24"/>
      <c r="K174" s="21"/>
      <c r="L174" s="24">
        <v>114228</v>
      </c>
      <c r="M174" s="47"/>
      <c r="N174" s="39"/>
    </row>
    <row r="175" spans="1:14" ht="12.75" customHeight="1" x14ac:dyDescent="0.2">
      <c r="A175" s="9" t="s">
        <v>282</v>
      </c>
      <c r="B175" s="12" t="s">
        <v>283</v>
      </c>
      <c r="C175" s="21"/>
      <c r="D175" s="24"/>
      <c r="E175" s="24"/>
      <c r="F175" s="24"/>
      <c r="G175" s="21"/>
      <c r="H175" s="24"/>
      <c r="I175" s="21"/>
      <c r="J175" s="24"/>
      <c r="K175" s="21"/>
      <c r="L175" s="24"/>
      <c r="M175" s="47"/>
      <c r="N175" s="39"/>
    </row>
    <row r="176" spans="1:14" ht="12.75" customHeight="1" x14ac:dyDescent="0.2">
      <c r="A176" s="9" t="s">
        <v>284</v>
      </c>
      <c r="B176" s="12" t="s">
        <v>285</v>
      </c>
      <c r="C176" s="21">
        <v>273700</v>
      </c>
      <c r="D176" s="24"/>
      <c r="E176" s="24"/>
      <c r="F176" s="24"/>
      <c r="G176" s="21"/>
      <c r="H176" s="24">
        <v>297500</v>
      </c>
      <c r="I176" s="21">
        <v>715000</v>
      </c>
      <c r="J176" s="24"/>
      <c r="K176" s="21"/>
      <c r="L176" s="24">
        <v>29750</v>
      </c>
      <c r="M176" s="47">
        <v>641410</v>
      </c>
      <c r="N176" s="39">
        <v>117810</v>
      </c>
    </row>
    <row r="177" spans="1:14" ht="12.75" customHeight="1" x14ac:dyDescent="0.2">
      <c r="A177" s="9" t="s">
        <v>286</v>
      </c>
      <c r="B177" s="12" t="s">
        <v>287</v>
      </c>
      <c r="C177" s="21"/>
      <c r="D177" s="24"/>
      <c r="E177" s="24"/>
      <c r="F177" s="24"/>
      <c r="G177" s="21">
        <v>116000</v>
      </c>
      <c r="H177" s="24"/>
      <c r="I177" s="21">
        <v>232000</v>
      </c>
      <c r="J177" s="24"/>
      <c r="K177" s="21"/>
      <c r="L177" s="24">
        <v>79135</v>
      </c>
      <c r="M177" s="47"/>
      <c r="N177" s="39"/>
    </row>
    <row r="178" spans="1:14" ht="12.75" customHeight="1" x14ac:dyDescent="0.2">
      <c r="A178" s="9" t="s">
        <v>288</v>
      </c>
      <c r="B178" s="12" t="s">
        <v>1</v>
      </c>
      <c r="C178" s="21"/>
      <c r="D178" s="24"/>
      <c r="E178" s="21"/>
      <c r="F178" s="24"/>
      <c r="G178" s="21"/>
      <c r="H178" s="24">
        <v>277270</v>
      </c>
      <c r="I178" s="21"/>
      <c r="J178" s="24"/>
      <c r="K178" s="21"/>
      <c r="L178" s="24"/>
      <c r="M178" s="47">
        <v>60095</v>
      </c>
      <c r="N178" s="39">
        <v>49990</v>
      </c>
    </row>
    <row r="179" spans="1:14" ht="12.75" customHeight="1" x14ac:dyDescent="0.2">
      <c r="A179" s="10" t="s">
        <v>289</v>
      </c>
      <c r="B179" s="13" t="s">
        <v>290</v>
      </c>
      <c r="C179" s="14">
        <f>SUM(C180:C182)</f>
        <v>0</v>
      </c>
      <c r="D179" s="14">
        <f t="shared" ref="D179:N179" si="8">SUM(D180:D182)</f>
        <v>0</v>
      </c>
      <c r="E179" s="14">
        <f t="shared" si="8"/>
        <v>0</v>
      </c>
      <c r="F179" s="14">
        <f t="shared" si="8"/>
        <v>0</v>
      </c>
      <c r="G179" s="14">
        <f t="shared" si="8"/>
        <v>0</v>
      </c>
      <c r="H179" s="14">
        <f t="shared" si="8"/>
        <v>0</v>
      </c>
      <c r="I179" s="14">
        <f t="shared" si="8"/>
        <v>0</v>
      </c>
      <c r="J179" s="14">
        <f t="shared" si="8"/>
        <v>0</v>
      </c>
      <c r="K179" s="14">
        <f t="shared" si="8"/>
        <v>0</v>
      </c>
      <c r="L179" s="14">
        <f t="shared" si="8"/>
        <v>618800</v>
      </c>
      <c r="M179" s="14">
        <f t="shared" si="8"/>
        <v>380000</v>
      </c>
      <c r="N179" s="14">
        <f t="shared" si="8"/>
        <v>0</v>
      </c>
    </row>
    <row r="180" spans="1:14" ht="12.75" customHeight="1" x14ac:dyDescent="0.2">
      <c r="A180" s="9" t="s">
        <v>291</v>
      </c>
      <c r="B180" s="12" t="s">
        <v>292</v>
      </c>
      <c r="C180" s="21"/>
      <c r="D180" s="24"/>
      <c r="E180" s="21"/>
      <c r="F180" s="24"/>
      <c r="G180" s="21"/>
      <c r="H180" s="24"/>
      <c r="I180" s="21"/>
      <c r="J180" s="24"/>
      <c r="K180" s="21"/>
      <c r="L180" s="24"/>
      <c r="M180" s="47"/>
      <c r="N180" s="39"/>
    </row>
    <row r="181" spans="1:14" ht="12.75" customHeight="1" x14ac:dyDescent="0.2">
      <c r="A181" s="9" t="s">
        <v>293</v>
      </c>
      <c r="B181" s="12" t="s">
        <v>56</v>
      </c>
      <c r="C181" s="21"/>
      <c r="D181" s="24"/>
      <c r="E181" s="21"/>
      <c r="F181" s="24"/>
      <c r="G181" s="21"/>
      <c r="H181" s="24"/>
      <c r="I181" s="21"/>
      <c r="J181" s="24"/>
      <c r="K181" s="21"/>
      <c r="L181" s="24">
        <v>618800</v>
      </c>
      <c r="M181" s="47">
        <v>380000</v>
      </c>
      <c r="N181" s="39"/>
    </row>
    <row r="182" spans="1:14" ht="12.75" customHeight="1" x14ac:dyDescent="0.2">
      <c r="A182" s="9" t="s">
        <v>294</v>
      </c>
      <c r="B182" s="12" t="s">
        <v>1</v>
      </c>
      <c r="C182" s="21"/>
      <c r="D182" s="24"/>
      <c r="E182" s="21"/>
      <c r="F182" s="24"/>
      <c r="G182" s="21"/>
      <c r="H182" s="24"/>
      <c r="I182" s="21"/>
      <c r="J182" s="24"/>
      <c r="K182" s="21"/>
      <c r="L182" s="24"/>
      <c r="M182" s="47"/>
      <c r="N182" s="39"/>
    </row>
    <row r="183" spans="1:14" ht="12.75" customHeight="1" x14ac:dyDescent="0.2">
      <c r="A183" s="10" t="s">
        <v>295</v>
      </c>
      <c r="B183" s="13" t="s">
        <v>296</v>
      </c>
      <c r="C183" s="14">
        <f>SUM(C184:C194)</f>
        <v>386674</v>
      </c>
      <c r="D183" s="14">
        <f t="shared" ref="D183:N183" si="9">SUM(D184:D194)</f>
        <v>371460</v>
      </c>
      <c r="E183" s="14">
        <f t="shared" si="9"/>
        <v>492280</v>
      </c>
      <c r="F183" s="14">
        <f t="shared" si="9"/>
        <v>331470</v>
      </c>
      <c r="G183" s="14">
        <f t="shared" si="9"/>
        <v>485095</v>
      </c>
      <c r="H183" s="14">
        <f t="shared" si="9"/>
        <v>329475</v>
      </c>
      <c r="I183" s="14">
        <f>SUM(I184:I194)</f>
        <v>411420</v>
      </c>
      <c r="J183" s="14">
        <f t="shared" si="9"/>
        <v>338908</v>
      </c>
      <c r="K183" s="14">
        <f t="shared" si="9"/>
        <v>152961</v>
      </c>
      <c r="L183" s="14">
        <f t="shared" si="9"/>
        <v>517540</v>
      </c>
      <c r="M183" s="14">
        <f t="shared" si="9"/>
        <v>487500</v>
      </c>
      <c r="N183" s="14">
        <f t="shared" si="9"/>
        <v>563330</v>
      </c>
    </row>
    <row r="184" spans="1:14" ht="12.75" customHeight="1" x14ac:dyDescent="0.2">
      <c r="A184" s="9" t="s">
        <v>297</v>
      </c>
      <c r="B184" s="12" t="s">
        <v>57</v>
      </c>
      <c r="C184" s="21"/>
      <c r="D184" s="24"/>
      <c r="E184" s="21"/>
      <c r="F184" s="24"/>
      <c r="G184" s="21"/>
      <c r="H184" s="24"/>
      <c r="I184" s="21"/>
      <c r="J184" s="24"/>
      <c r="K184" s="21"/>
      <c r="L184" s="24"/>
      <c r="M184" s="47"/>
      <c r="N184" s="39"/>
    </row>
    <row r="185" spans="1:14" ht="12.75" customHeight="1" x14ac:dyDescent="0.2">
      <c r="A185" s="9" t="s">
        <v>298</v>
      </c>
      <c r="B185" s="12" t="s">
        <v>58</v>
      </c>
      <c r="C185" s="21"/>
      <c r="D185" s="24"/>
      <c r="E185" s="21"/>
      <c r="F185" s="24"/>
      <c r="G185" s="21"/>
      <c r="H185" s="24"/>
      <c r="I185" s="21"/>
      <c r="J185" s="24"/>
      <c r="K185" s="21"/>
      <c r="L185" s="24"/>
      <c r="M185" s="47"/>
      <c r="N185" s="39"/>
    </row>
    <row r="186" spans="1:14" ht="12.75" customHeight="1" x14ac:dyDescent="0.2">
      <c r="A186" s="9" t="s">
        <v>299</v>
      </c>
      <c r="B186" s="12" t="s">
        <v>59</v>
      </c>
      <c r="C186" s="21"/>
      <c r="D186" s="24"/>
      <c r="E186" s="21"/>
      <c r="F186" s="24"/>
      <c r="G186" s="21"/>
      <c r="H186" s="24"/>
      <c r="I186" s="21"/>
      <c r="J186" s="24"/>
      <c r="K186" s="21"/>
      <c r="L186" s="24"/>
      <c r="M186" s="47"/>
      <c r="N186" s="39"/>
    </row>
    <row r="187" spans="1:14" ht="12.75" customHeight="1" x14ac:dyDescent="0.2">
      <c r="A187" s="9" t="s">
        <v>300</v>
      </c>
      <c r="B187" s="12" t="s">
        <v>60</v>
      </c>
      <c r="C187" s="21"/>
      <c r="D187" s="24"/>
      <c r="E187" s="21"/>
      <c r="F187" s="24"/>
      <c r="G187" s="21"/>
      <c r="H187" s="24"/>
      <c r="I187" s="21"/>
      <c r="J187" s="24"/>
      <c r="K187" s="21"/>
      <c r="L187" s="24"/>
      <c r="M187" s="47"/>
      <c r="N187" s="39"/>
    </row>
    <row r="188" spans="1:14" ht="12.75" customHeight="1" x14ac:dyDescent="0.2">
      <c r="A188" s="9" t="s">
        <v>301</v>
      </c>
      <c r="B188" s="12" t="s">
        <v>302</v>
      </c>
      <c r="C188" s="21"/>
      <c r="D188" s="24"/>
      <c r="E188" s="21"/>
      <c r="F188" s="24"/>
      <c r="G188" s="21"/>
      <c r="H188" s="24"/>
      <c r="I188" s="21"/>
      <c r="J188" s="24"/>
      <c r="K188" s="21"/>
      <c r="L188" s="24"/>
      <c r="M188" s="47"/>
      <c r="N188" s="39"/>
    </row>
    <row r="189" spans="1:14" ht="12.75" customHeight="1" x14ac:dyDescent="0.2">
      <c r="A189" s="9" t="s">
        <v>303</v>
      </c>
      <c r="B189" s="12" t="s">
        <v>304</v>
      </c>
      <c r="C189" s="21"/>
      <c r="D189" s="24"/>
      <c r="E189" s="21"/>
      <c r="F189" s="24"/>
      <c r="G189" s="21"/>
      <c r="H189" s="24"/>
      <c r="I189" s="21"/>
      <c r="J189" s="24"/>
      <c r="K189" s="21"/>
      <c r="L189" s="24"/>
      <c r="M189" s="47"/>
      <c r="N189" s="39"/>
    </row>
    <row r="190" spans="1:14" ht="12.75" customHeight="1" x14ac:dyDescent="0.2">
      <c r="A190" s="9" t="s">
        <v>305</v>
      </c>
      <c r="B190" s="12" t="s">
        <v>61</v>
      </c>
      <c r="C190" s="21">
        <v>150400</v>
      </c>
      <c r="D190" s="24">
        <v>131080</v>
      </c>
      <c r="E190" s="21">
        <v>216200</v>
      </c>
      <c r="F190" s="24">
        <v>101800</v>
      </c>
      <c r="G190" s="21">
        <v>260185</v>
      </c>
      <c r="H190" s="24">
        <v>79575</v>
      </c>
      <c r="I190" s="21">
        <v>188890</v>
      </c>
      <c r="J190" s="24">
        <v>100908</v>
      </c>
      <c r="K190" s="21">
        <v>152961</v>
      </c>
      <c r="L190" s="24">
        <v>254550</v>
      </c>
      <c r="M190" s="47">
        <v>201900</v>
      </c>
      <c r="N190" s="39">
        <v>294390</v>
      </c>
    </row>
    <row r="191" spans="1:14" ht="12.75" customHeight="1" x14ac:dyDescent="0.2">
      <c r="A191" s="9" t="s">
        <v>306</v>
      </c>
      <c r="B191" s="12" t="s">
        <v>307</v>
      </c>
      <c r="C191" s="21"/>
      <c r="D191" s="24"/>
      <c r="E191" s="21">
        <v>276080</v>
      </c>
      <c r="F191" s="24"/>
      <c r="G191" s="21"/>
      <c r="H191" s="24"/>
      <c r="I191" s="21"/>
      <c r="J191" s="24"/>
      <c r="K191" s="21"/>
      <c r="L191" s="24"/>
      <c r="M191" s="47"/>
      <c r="N191" s="39"/>
    </row>
    <row r="192" spans="1:14" ht="12.75" customHeight="1" x14ac:dyDescent="0.2">
      <c r="A192" s="9" t="s">
        <v>308</v>
      </c>
      <c r="B192" s="12" t="s">
        <v>309</v>
      </c>
      <c r="C192" s="21"/>
      <c r="D192" s="24"/>
      <c r="E192" s="21"/>
      <c r="F192" s="24"/>
      <c r="G192" s="21"/>
      <c r="H192" s="24"/>
      <c r="I192" s="21"/>
      <c r="J192" s="24"/>
      <c r="K192" s="21"/>
      <c r="L192" s="24"/>
      <c r="M192" s="47"/>
      <c r="N192" s="39"/>
    </row>
    <row r="193" spans="1:14" ht="12.75" customHeight="1" x14ac:dyDescent="0.2">
      <c r="A193" s="9" t="s">
        <v>310</v>
      </c>
      <c r="B193" s="12" t="s">
        <v>311</v>
      </c>
      <c r="C193" s="21"/>
      <c r="D193" s="24"/>
      <c r="E193" s="21"/>
      <c r="F193" s="24"/>
      <c r="G193" s="21"/>
      <c r="H193" s="24"/>
      <c r="I193" s="21"/>
      <c r="J193" s="24"/>
      <c r="K193" s="21"/>
      <c r="L193" s="24"/>
      <c r="M193" s="47"/>
      <c r="N193" s="39"/>
    </row>
    <row r="194" spans="1:14" ht="12.75" customHeight="1" x14ac:dyDescent="0.2">
      <c r="A194" s="9" t="s">
        <v>312</v>
      </c>
      <c r="B194" s="12" t="s">
        <v>1</v>
      </c>
      <c r="C194" s="21">
        <v>236274</v>
      </c>
      <c r="D194" s="24">
        <v>240380</v>
      </c>
      <c r="E194" s="21"/>
      <c r="F194" s="24">
        <v>229670</v>
      </c>
      <c r="G194" s="21">
        <v>224910</v>
      </c>
      <c r="H194" s="24">
        <v>249900</v>
      </c>
      <c r="I194" s="21">
        <v>222530</v>
      </c>
      <c r="J194" s="24">
        <v>238000</v>
      </c>
      <c r="K194" s="21"/>
      <c r="L194" s="24">
        <v>262990</v>
      </c>
      <c r="M194" s="47">
        <v>285600</v>
      </c>
      <c r="N194" s="39">
        <v>268940</v>
      </c>
    </row>
    <row r="195" spans="1:14" ht="12.75" customHeight="1" x14ac:dyDescent="0.2">
      <c r="A195" s="10" t="s">
        <v>313</v>
      </c>
      <c r="B195" s="13" t="s">
        <v>314</v>
      </c>
      <c r="C195" s="14">
        <f>SUM(C196:C202)</f>
        <v>0</v>
      </c>
      <c r="D195" s="14">
        <f t="shared" ref="D195:N195" si="10">SUM(D196:D202)</f>
        <v>0</v>
      </c>
      <c r="E195" s="14">
        <f t="shared" si="10"/>
        <v>0</v>
      </c>
      <c r="F195" s="14">
        <f t="shared" si="10"/>
        <v>0</v>
      </c>
      <c r="G195" s="14">
        <f t="shared" si="10"/>
        <v>0</v>
      </c>
      <c r="H195" s="14">
        <f t="shared" si="10"/>
        <v>0</v>
      </c>
      <c r="I195" s="14">
        <f t="shared" si="10"/>
        <v>0</v>
      </c>
      <c r="J195" s="14">
        <f t="shared" si="10"/>
        <v>0</v>
      </c>
      <c r="K195" s="14">
        <f t="shared" si="10"/>
        <v>0</v>
      </c>
      <c r="L195" s="14">
        <f t="shared" si="10"/>
        <v>0</v>
      </c>
      <c r="M195" s="14">
        <f t="shared" si="10"/>
        <v>0</v>
      </c>
      <c r="N195" s="14">
        <f t="shared" si="10"/>
        <v>0</v>
      </c>
    </row>
    <row r="196" spans="1:14" ht="12.75" customHeight="1" x14ac:dyDescent="0.2">
      <c r="A196" s="9" t="s">
        <v>315</v>
      </c>
      <c r="B196" s="12" t="s">
        <v>316</v>
      </c>
      <c r="C196" s="21"/>
      <c r="D196" s="24"/>
      <c r="E196" s="21"/>
      <c r="F196" s="24"/>
      <c r="G196" s="21"/>
      <c r="H196" s="24"/>
      <c r="I196" s="21"/>
      <c r="J196" s="24"/>
      <c r="K196" s="21"/>
      <c r="L196" s="24"/>
      <c r="M196" s="47"/>
      <c r="N196" s="39"/>
    </row>
    <row r="197" spans="1:14" ht="12.75" customHeight="1" x14ac:dyDescent="0.2">
      <c r="A197" s="9" t="s">
        <v>317</v>
      </c>
      <c r="B197" s="12" t="s">
        <v>318</v>
      </c>
      <c r="C197" s="21"/>
      <c r="D197" s="24"/>
      <c r="E197" s="21"/>
      <c r="F197" s="24"/>
      <c r="G197" s="21"/>
      <c r="H197" s="24"/>
      <c r="I197" s="21"/>
      <c r="J197" s="24"/>
      <c r="K197" s="21"/>
      <c r="L197" s="24"/>
      <c r="M197" s="47"/>
      <c r="N197" s="39"/>
    </row>
    <row r="198" spans="1:14" ht="12.75" customHeight="1" x14ac:dyDescent="0.2">
      <c r="A198" s="9" t="s">
        <v>319</v>
      </c>
      <c r="B198" s="12" t="s">
        <v>320</v>
      </c>
      <c r="C198" s="21"/>
      <c r="D198" s="24"/>
      <c r="E198" s="21"/>
      <c r="F198" s="24"/>
      <c r="G198" s="21"/>
      <c r="H198" s="24"/>
      <c r="I198" s="21"/>
      <c r="J198" s="24"/>
      <c r="K198" s="21"/>
      <c r="L198" s="24"/>
      <c r="M198" s="47"/>
      <c r="N198" s="39"/>
    </row>
    <row r="199" spans="1:14" ht="12.75" customHeight="1" x14ac:dyDescent="0.2">
      <c r="A199" s="9" t="s">
        <v>321</v>
      </c>
      <c r="B199" s="12" t="s">
        <v>322</v>
      </c>
      <c r="C199" s="21"/>
      <c r="D199" s="24"/>
      <c r="E199" s="21"/>
      <c r="F199" s="24"/>
      <c r="G199" s="21"/>
      <c r="H199" s="24"/>
      <c r="I199" s="21"/>
      <c r="J199" s="24"/>
      <c r="K199" s="21"/>
      <c r="L199" s="24"/>
      <c r="M199" s="47"/>
      <c r="N199" s="39"/>
    </row>
    <row r="200" spans="1:14" ht="12.75" customHeight="1" x14ac:dyDescent="0.2">
      <c r="A200" s="9" t="s">
        <v>323</v>
      </c>
      <c r="B200" s="12" t="s">
        <v>62</v>
      </c>
      <c r="C200" s="21"/>
      <c r="D200" s="24"/>
      <c r="E200" s="21"/>
      <c r="F200" s="24"/>
      <c r="G200" s="21"/>
      <c r="H200" s="24"/>
      <c r="I200" s="21"/>
      <c r="J200" s="24"/>
      <c r="K200" s="21"/>
      <c r="L200" s="24"/>
      <c r="M200" s="47"/>
      <c r="N200" s="39"/>
    </row>
    <row r="201" spans="1:14" ht="12.75" customHeight="1" x14ac:dyDescent="0.2">
      <c r="A201" s="9" t="s">
        <v>324</v>
      </c>
      <c r="B201" s="12" t="s">
        <v>325</v>
      </c>
      <c r="C201" s="21"/>
      <c r="D201" s="24"/>
      <c r="E201" s="21"/>
      <c r="F201" s="24"/>
      <c r="G201" s="21"/>
      <c r="H201" s="24"/>
      <c r="I201" s="21"/>
      <c r="J201" s="24"/>
      <c r="K201" s="21"/>
      <c r="L201" s="24"/>
      <c r="M201" s="47"/>
      <c r="N201" s="39"/>
    </row>
    <row r="202" spans="1:14" ht="12.75" customHeight="1" x14ac:dyDescent="0.2">
      <c r="A202" s="9" t="s">
        <v>326</v>
      </c>
      <c r="B202" s="12" t="s">
        <v>1</v>
      </c>
      <c r="C202" s="21"/>
      <c r="D202" s="24"/>
      <c r="E202" s="21"/>
      <c r="F202" s="24"/>
      <c r="G202" s="21"/>
      <c r="H202" s="24"/>
      <c r="I202" s="21"/>
      <c r="J202" s="24"/>
      <c r="K202" s="21"/>
      <c r="L202" s="24"/>
      <c r="M202" s="47"/>
      <c r="N202" s="39"/>
    </row>
    <row r="203" spans="1:14" ht="12.75" customHeight="1" x14ac:dyDescent="0.2">
      <c r="A203" s="10" t="s">
        <v>327</v>
      </c>
      <c r="B203" s="13" t="s">
        <v>328</v>
      </c>
      <c r="C203" s="14">
        <f>SUM(C204)</f>
        <v>0</v>
      </c>
      <c r="D203" s="14">
        <f t="shared" ref="D203:N203" si="11">SUM(D204)</f>
        <v>0</v>
      </c>
      <c r="E203" s="14">
        <f t="shared" si="11"/>
        <v>360290</v>
      </c>
      <c r="F203" s="14">
        <f t="shared" si="11"/>
        <v>1947491</v>
      </c>
      <c r="G203" s="14">
        <f t="shared" si="11"/>
        <v>32270</v>
      </c>
      <c r="H203" s="14">
        <f t="shared" si="11"/>
        <v>0</v>
      </c>
      <c r="I203" s="14">
        <f t="shared" si="11"/>
        <v>0</v>
      </c>
      <c r="J203" s="14">
        <f t="shared" si="11"/>
        <v>0</v>
      </c>
      <c r="K203" s="14">
        <f t="shared" si="11"/>
        <v>244126</v>
      </c>
      <c r="L203" s="14">
        <f t="shared" si="11"/>
        <v>0</v>
      </c>
      <c r="M203" s="14">
        <f t="shared" si="11"/>
        <v>419924</v>
      </c>
      <c r="N203" s="14">
        <f t="shared" si="11"/>
        <v>3000</v>
      </c>
    </row>
    <row r="204" spans="1:14" ht="12.75" customHeight="1" x14ac:dyDescent="0.2">
      <c r="A204" s="9" t="s">
        <v>329</v>
      </c>
      <c r="B204" s="12" t="s">
        <v>330</v>
      </c>
      <c r="C204" s="21"/>
      <c r="D204" s="24"/>
      <c r="E204" s="21">
        <v>360290</v>
      </c>
      <c r="F204" s="24">
        <v>1947491</v>
      </c>
      <c r="G204" s="21">
        <v>32270</v>
      </c>
      <c r="H204" s="24"/>
      <c r="I204" s="21"/>
      <c r="J204" s="24"/>
      <c r="K204" s="21">
        <v>244126</v>
      </c>
      <c r="L204" s="24"/>
      <c r="M204" s="47">
        <v>419924</v>
      </c>
      <c r="N204" s="39">
        <v>3000</v>
      </c>
    </row>
    <row r="205" spans="1:14" ht="12.75" customHeight="1" x14ac:dyDescent="0.2">
      <c r="A205" s="10" t="s">
        <v>331</v>
      </c>
      <c r="B205" s="13" t="s">
        <v>332</v>
      </c>
      <c r="C205" s="14">
        <f>SUM(C206:C211)</f>
        <v>5576152</v>
      </c>
      <c r="D205" s="14">
        <f t="shared" ref="D205:N205" si="12">SUM(D206:D211)</f>
        <v>34431872</v>
      </c>
      <c r="E205" s="14">
        <f t="shared" si="12"/>
        <v>33602605</v>
      </c>
      <c r="F205" s="14">
        <f t="shared" si="12"/>
        <v>45696940</v>
      </c>
      <c r="G205" s="14">
        <f t="shared" si="12"/>
        <v>39358507</v>
      </c>
      <c r="H205" s="14">
        <f t="shared" si="12"/>
        <v>43339167</v>
      </c>
      <c r="I205" s="14">
        <f>SUM(I206:I211)</f>
        <v>34735980</v>
      </c>
      <c r="J205" s="14">
        <f t="shared" si="12"/>
        <v>33722245</v>
      </c>
      <c r="K205" s="14">
        <f t="shared" si="12"/>
        <v>40324842</v>
      </c>
      <c r="L205" s="14">
        <f t="shared" si="12"/>
        <v>40708448</v>
      </c>
      <c r="M205" s="14">
        <f t="shared" si="12"/>
        <v>37849705</v>
      </c>
      <c r="N205" s="14">
        <f t="shared" si="12"/>
        <v>85954761</v>
      </c>
    </row>
    <row r="206" spans="1:14" ht="12.75" customHeight="1" x14ac:dyDescent="0.2">
      <c r="A206" s="9" t="s">
        <v>333</v>
      </c>
      <c r="B206" s="12" t="s">
        <v>334</v>
      </c>
      <c r="C206" s="21"/>
      <c r="D206" s="24"/>
      <c r="E206" s="21"/>
      <c r="F206" s="24"/>
      <c r="G206" s="21"/>
      <c r="H206" s="24"/>
      <c r="I206" s="21"/>
      <c r="J206" s="24"/>
      <c r="K206" s="21"/>
      <c r="L206" s="24"/>
      <c r="M206" s="47"/>
      <c r="N206" s="39"/>
    </row>
    <row r="207" spans="1:14" ht="12.75" customHeight="1" x14ac:dyDescent="0.2">
      <c r="A207" s="9" t="s">
        <v>335</v>
      </c>
      <c r="B207" s="12" t="s">
        <v>63</v>
      </c>
      <c r="C207" s="21"/>
      <c r="D207" s="24"/>
      <c r="E207" s="21"/>
      <c r="F207" s="24">
        <v>375000</v>
      </c>
      <c r="G207" s="21">
        <v>378300</v>
      </c>
      <c r="H207" s="24"/>
      <c r="I207" s="21"/>
      <c r="J207" s="24"/>
      <c r="K207" s="21"/>
      <c r="L207" s="24"/>
      <c r="M207" s="47"/>
      <c r="N207" s="39">
        <v>1700000</v>
      </c>
    </row>
    <row r="208" spans="1:14" ht="12.75" customHeight="1" x14ac:dyDescent="0.2">
      <c r="A208" s="9" t="s">
        <v>336</v>
      </c>
      <c r="B208" s="12" t="s">
        <v>337</v>
      </c>
      <c r="C208" s="21"/>
      <c r="D208" s="24"/>
      <c r="E208" s="21"/>
      <c r="F208" s="24"/>
      <c r="G208" s="21"/>
      <c r="H208" s="24"/>
      <c r="I208" s="21"/>
      <c r="J208" s="24"/>
      <c r="K208" s="21"/>
      <c r="L208" s="24"/>
      <c r="M208" s="47"/>
      <c r="N208" s="39"/>
    </row>
    <row r="209" spans="1:15" ht="12.75" customHeight="1" x14ac:dyDescent="0.2">
      <c r="A209" s="9" t="s">
        <v>338</v>
      </c>
      <c r="B209" s="12" t="s">
        <v>339</v>
      </c>
      <c r="C209" s="21"/>
      <c r="D209" s="24"/>
      <c r="E209" s="21"/>
      <c r="F209" s="24"/>
      <c r="G209" s="21"/>
      <c r="H209" s="24"/>
      <c r="I209" s="21"/>
      <c r="J209" s="24"/>
      <c r="K209" s="21"/>
      <c r="L209" s="24"/>
      <c r="M209" s="47"/>
      <c r="N209" s="39"/>
    </row>
    <row r="210" spans="1:15" ht="12.75" customHeight="1" x14ac:dyDescent="0.2">
      <c r="A210" s="9" t="s">
        <v>340</v>
      </c>
      <c r="B210" s="12" t="s">
        <v>341</v>
      </c>
      <c r="C210" s="21">
        <v>350000</v>
      </c>
      <c r="D210" s="24"/>
      <c r="E210" s="21">
        <v>477778</v>
      </c>
      <c r="F210" s="24"/>
      <c r="G210" s="21">
        <v>150000</v>
      </c>
      <c r="H210" s="24"/>
      <c r="I210" s="21"/>
      <c r="J210" s="24"/>
      <c r="K210" s="21"/>
      <c r="L210" s="24"/>
      <c r="M210" s="47"/>
      <c r="N210" s="39">
        <v>500000</v>
      </c>
    </row>
    <row r="211" spans="1:15" ht="12.75" customHeight="1" x14ac:dyDescent="0.2">
      <c r="A211" s="9" t="s">
        <v>342</v>
      </c>
      <c r="B211" s="12" t="s">
        <v>1</v>
      </c>
      <c r="C211" s="21">
        <v>5226152</v>
      </c>
      <c r="D211" s="24">
        <v>34431872</v>
      </c>
      <c r="E211" s="21">
        <v>33124827</v>
      </c>
      <c r="F211" s="24">
        <v>45321940</v>
      </c>
      <c r="G211" s="21">
        <v>38830207</v>
      </c>
      <c r="H211" s="24">
        <v>43339167</v>
      </c>
      <c r="I211" s="21">
        <v>34735980</v>
      </c>
      <c r="J211" s="24">
        <v>33722245</v>
      </c>
      <c r="K211" s="21">
        <v>40324842</v>
      </c>
      <c r="L211" s="24">
        <v>40708448</v>
      </c>
      <c r="M211" s="47">
        <v>37849705</v>
      </c>
      <c r="N211" s="39">
        <v>83754761</v>
      </c>
    </row>
    <row r="212" spans="1:15" ht="12.75" customHeight="1" x14ac:dyDescent="0.2">
      <c r="A212" s="10" t="s">
        <v>343</v>
      </c>
      <c r="B212" s="13" t="s">
        <v>344</v>
      </c>
      <c r="C212" s="14">
        <f>SUM(C213:C217)</f>
        <v>0</v>
      </c>
      <c r="D212" s="14">
        <f t="shared" ref="D212:N212" si="13">SUM(D213:D217)</f>
        <v>0</v>
      </c>
      <c r="E212" s="14">
        <f t="shared" si="13"/>
        <v>0</v>
      </c>
      <c r="F212" s="14">
        <f t="shared" si="13"/>
        <v>0</v>
      </c>
      <c r="G212" s="14">
        <f t="shared" si="13"/>
        <v>0</v>
      </c>
      <c r="H212" s="14">
        <f t="shared" si="13"/>
        <v>525000</v>
      </c>
      <c r="I212" s="14">
        <f>SUM(I213:I217)</f>
        <v>99750</v>
      </c>
      <c r="J212" s="14">
        <f t="shared" si="13"/>
        <v>0</v>
      </c>
      <c r="K212" s="14">
        <f t="shared" si="13"/>
        <v>0</v>
      </c>
      <c r="L212" s="14">
        <f t="shared" si="13"/>
        <v>3500000</v>
      </c>
      <c r="M212" s="14">
        <f t="shared" si="13"/>
        <v>0</v>
      </c>
      <c r="N212" s="14">
        <f t="shared" si="13"/>
        <v>0</v>
      </c>
    </row>
    <row r="213" spans="1:15" ht="12.75" customHeight="1" x14ac:dyDescent="0.2">
      <c r="A213" s="9" t="s">
        <v>345</v>
      </c>
      <c r="B213" s="12" t="s">
        <v>64</v>
      </c>
      <c r="C213" s="21"/>
      <c r="D213" s="24"/>
      <c r="E213" s="21"/>
      <c r="F213" s="24"/>
      <c r="G213" s="21"/>
      <c r="H213" s="24"/>
      <c r="I213" s="21"/>
      <c r="J213" s="24"/>
      <c r="K213" s="21"/>
      <c r="L213" s="24"/>
      <c r="M213" s="47"/>
      <c r="N213" s="39"/>
    </row>
    <row r="214" spans="1:15" ht="12.75" customHeight="1" x14ac:dyDescent="0.2">
      <c r="A214" s="9" t="s">
        <v>346</v>
      </c>
      <c r="B214" s="12" t="s">
        <v>347</v>
      </c>
      <c r="C214" s="21"/>
      <c r="D214" s="24"/>
      <c r="E214" s="21"/>
      <c r="F214" s="24"/>
      <c r="G214" s="21"/>
      <c r="H214" s="24"/>
      <c r="I214" s="21"/>
      <c r="J214" s="24"/>
      <c r="K214" s="21"/>
      <c r="L214" s="24"/>
      <c r="M214" s="47"/>
      <c r="N214" s="39"/>
    </row>
    <row r="215" spans="1:15" ht="12.75" customHeight="1" x14ac:dyDescent="0.2">
      <c r="A215" s="9" t="s">
        <v>348</v>
      </c>
      <c r="B215" s="12" t="s">
        <v>349</v>
      </c>
      <c r="C215" s="21"/>
      <c r="D215" s="24"/>
      <c r="E215" s="21"/>
      <c r="F215" s="24"/>
      <c r="G215" s="21"/>
      <c r="H215" s="24"/>
      <c r="I215" s="21"/>
      <c r="J215" s="24"/>
      <c r="K215" s="21"/>
      <c r="L215" s="24"/>
      <c r="M215" s="47"/>
      <c r="N215" s="39"/>
    </row>
    <row r="216" spans="1:15" ht="12.75" customHeight="1" x14ac:dyDescent="0.2">
      <c r="A216" s="9" t="s">
        <v>350</v>
      </c>
      <c r="B216" s="12" t="s">
        <v>351</v>
      </c>
      <c r="C216" s="21"/>
      <c r="D216" s="24"/>
      <c r="E216" s="21"/>
      <c r="F216" s="24"/>
      <c r="G216" s="21"/>
      <c r="H216" s="24"/>
      <c r="I216" s="21"/>
      <c r="J216" s="24"/>
      <c r="K216" s="21"/>
      <c r="L216" s="24"/>
      <c r="M216" s="47"/>
      <c r="N216" s="39"/>
    </row>
    <row r="217" spans="1:15" ht="12.75" customHeight="1" x14ac:dyDescent="0.2">
      <c r="A217" s="9" t="s">
        <v>352</v>
      </c>
      <c r="B217" s="12" t="s">
        <v>1</v>
      </c>
      <c r="C217" s="21"/>
      <c r="D217" s="24"/>
      <c r="E217" s="21"/>
      <c r="F217" s="24"/>
      <c r="G217" s="21"/>
      <c r="H217" s="24">
        <v>525000</v>
      </c>
      <c r="I217" s="21">
        <v>99750</v>
      </c>
      <c r="J217" s="24"/>
      <c r="K217" s="21"/>
      <c r="L217" s="24">
        <v>3500000</v>
      </c>
      <c r="M217" s="47"/>
      <c r="N217" s="39"/>
    </row>
    <row r="218" spans="1:15" ht="12.75" customHeight="1" x14ac:dyDescent="0.2">
      <c r="A218" s="10" t="s">
        <v>353</v>
      </c>
      <c r="B218" s="13" t="s">
        <v>354</v>
      </c>
      <c r="C218" s="14">
        <f>SUM(C219:C220)</f>
        <v>0</v>
      </c>
      <c r="D218" s="14">
        <f t="shared" ref="D218:N218" si="14">SUM(D219:D220)</f>
        <v>0</v>
      </c>
      <c r="E218" s="14">
        <f t="shared" si="14"/>
        <v>0</v>
      </c>
      <c r="F218" s="14">
        <f t="shared" si="14"/>
        <v>0</v>
      </c>
      <c r="G218" s="14">
        <f t="shared" si="14"/>
        <v>0</v>
      </c>
      <c r="H218" s="14">
        <f t="shared" si="14"/>
        <v>0</v>
      </c>
      <c r="I218" s="14">
        <f t="shared" si="14"/>
        <v>0</v>
      </c>
      <c r="J218" s="14">
        <f t="shared" si="14"/>
        <v>0</v>
      </c>
      <c r="K218" s="14">
        <f t="shared" si="14"/>
        <v>0</v>
      </c>
      <c r="L218" s="14">
        <f t="shared" si="14"/>
        <v>0</v>
      </c>
      <c r="M218" s="14">
        <f t="shared" si="14"/>
        <v>20389504</v>
      </c>
      <c r="N218" s="14">
        <f t="shared" si="14"/>
        <v>0</v>
      </c>
      <c r="O218" s="14"/>
    </row>
    <row r="219" spans="1:15" ht="12.75" customHeight="1" x14ac:dyDescent="0.2">
      <c r="A219" s="9" t="s">
        <v>355</v>
      </c>
      <c r="B219" s="12" t="s">
        <v>356</v>
      </c>
      <c r="C219" s="21"/>
      <c r="D219" s="24"/>
      <c r="E219" s="21"/>
      <c r="F219" s="24"/>
      <c r="G219" s="21"/>
      <c r="H219" s="24"/>
      <c r="I219" s="21"/>
      <c r="J219" s="24"/>
      <c r="K219" s="21"/>
      <c r="L219" s="24"/>
      <c r="M219" s="47"/>
      <c r="N219" s="39"/>
    </row>
    <row r="220" spans="1:15" ht="12.75" customHeight="1" x14ac:dyDescent="0.2">
      <c r="A220" s="9" t="s">
        <v>357</v>
      </c>
      <c r="B220" s="12" t="s">
        <v>358</v>
      </c>
      <c r="C220" s="21"/>
      <c r="D220" s="24"/>
      <c r="E220" s="21"/>
      <c r="F220" s="24"/>
      <c r="G220" s="21"/>
      <c r="H220" s="24"/>
      <c r="I220" s="21"/>
      <c r="J220" s="24"/>
      <c r="K220" s="21"/>
      <c r="L220" s="24"/>
      <c r="M220" s="47">
        <v>20389504</v>
      </c>
      <c r="N220" s="39"/>
    </row>
    <row r="221" spans="1:15" ht="12.75" customHeight="1" x14ac:dyDescent="0.2">
      <c r="A221" s="10" t="s">
        <v>359</v>
      </c>
      <c r="B221" s="13" t="s">
        <v>360</v>
      </c>
      <c r="C221" s="14">
        <f>SUM(C222:C244)</f>
        <v>0</v>
      </c>
      <c r="D221" s="14">
        <f t="shared" ref="D221:N221" si="15">SUM(D222:D244)</f>
        <v>0</v>
      </c>
      <c r="E221" s="14">
        <f t="shared" si="15"/>
        <v>0</v>
      </c>
      <c r="F221" s="14">
        <f t="shared" si="15"/>
        <v>0</v>
      </c>
      <c r="G221" s="14">
        <f t="shared" si="15"/>
        <v>0</v>
      </c>
      <c r="H221" s="14">
        <f t="shared" si="15"/>
        <v>0</v>
      </c>
      <c r="I221" s="14">
        <f t="shared" si="15"/>
        <v>0</v>
      </c>
      <c r="J221" s="14">
        <f t="shared" si="15"/>
        <v>0</v>
      </c>
      <c r="K221" s="14">
        <f t="shared" si="15"/>
        <v>0</v>
      </c>
      <c r="L221" s="14">
        <f t="shared" si="15"/>
        <v>0</v>
      </c>
      <c r="M221" s="14">
        <f t="shared" si="15"/>
        <v>0</v>
      </c>
      <c r="N221" s="14">
        <f t="shared" si="15"/>
        <v>0</v>
      </c>
    </row>
    <row r="222" spans="1:15" ht="12.75" customHeight="1" x14ac:dyDescent="0.2">
      <c r="A222" s="9" t="s">
        <v>361</v>
      </c>
      <c r="B222" s="12" t="s">
        <v>362</v>
      </c>
      <c r="C222" s="21"/>
      <c r="D222" s="24"/>
      <c r="E222" s="21"/>
      <c r="F222" s="24"/>
      <c r="G222" s="21"/>
      <c r="H222" s="24"/>
      <c r="I222" s="21"/>
      <c r="J222" s="24"/>
      <c r="K222" s="21"/>
      <c r="L222" s="24"/>
      <c r="M222" s="47"/>
      <c r="N222" s="39"/>
    </row>
    <row r="223" spans="1:15" ht="12.75" customHeight="1" x14ac:dyDescent="0.2">
      <c r="A223" s="9" t="s">
        <v>363</v>
      </c>
      <c r="B223" s="12" t="s">
        <v>364</v>
      </c>
      <c r="C223" s="21"/>
      <c r="D223" s="24"/>
      <c r="E223" s="21"/>
      <c r="F223" s="24"/>
      <c r="G223" s="21"/>
      <c r="H223" s="24"/>
      <c r="I223" s="21"/>
      <c r="J223" s="24"/>
      <c r="K223" s="21"/>
      <c r="L223" s="24"/>
      <c r="M223" s="47"/>
      <c r="N223" s="39"/>
    </row>
    <row r="224" spans="1:15" ht="12.75" customHeight="1" x14ac:dyDescent="0.2">
      <c r="A224" s="9" t="s">
        <v>365</v>
      </c>
      <c r="B224" s="12" t="s">
        <v>366</v>
      </c>
      <c r="C224" s="21"/>
      <c r="D224" s="24"/>
      <c r="E224" s="21"/>
      <c r="F224" s="24"/>
      <c r="G224" s="21"/>
      <c r="H224" s="24"/>
      <c r="I224" s="21"/>
      <c r="J224" s="24"/>
      <c r="K224" s="21"/>
      <c r="L224" s="24"/>
      <c r="M224" s="47"/>
      <c r="N224" s="39"/>
    </row>
    <row r="225" spans="1:14" ht="12.75" customHeight="1" x14ac:dyDescent="0.2">
      <c r="A225" s="9" t="s">
        <v>367</v>
      </c>
      <c r="B225" s="12" t="s">
        <v>368</v>
      </c>
      <c r="C225" s="21"/>
      <c r="D225" s="24"/>
      <c r="E225" s="21"/>
      <c r="F225" s="24"/>
      <c r="G225" s="21"/>
      <c r="H225" s="24"/>
      <c r="I225" s="21"/>
      <c r="J225" s="24"/>
      <c r="K225" s="21"/>
      <c r="L225" s="24"/>
      <c r="M225" s="47"/>
      <c r="N225" s="39"/>
    </row>
    <row r="226" spans="1:14" ht="12.75" customHeight="1" x14ac:dyDescent="0.2">
      <c r="A226" s="9" t="s">
        <v>369</v>
      </c>
      <c r="B226" s="12" t="s">
        <v>370</v>
      </c>
      <c r="C226" s="21"/>
      <c r="D226" s="24"/>
      <c r="E226" s="21"/>
      <c r="F226" s="24"/>
      <c r="G226" s="21"/>
      <c r="H226" s="24"/>
      <c r="I226" s="21"/>
      <c r="J226" s="24"/>
      <c r="K226" s="21"/>
      <c r="L226" s="24"/>
      <c r="M226" s="47"/>
      <c r="N226" s="39"/>
    </row>
    <row r="227" spans="1:14" ht="12.75" customHeight="1" x14ac:dyDescent="0.2">
      <c r="A227" s="9" t="s">
        <v>371</v>
      </c>
      <c r="B227" s="12" t="s">
        <v>65</v>
      </c>
      <c r="C227" s="21"/>
      <c r="D227" s="24"/>
      <c r="E227" s="21"/>
      <c r="F227" s="24"/>
      <c r="G227" s="21"/>
      <c r="H227" s="24"/>
      <c r="I227" s="21"/>
      <c r="J227" s="24"/>
      <c r="K227" s="21"/>
      <c r="L227" s="24"/>
      <c r="M227" s="47"/>
      <c r="N227" s="39"/>
    </row>
    <row r="228" spans="1:14" ht="12.75" customHeight="1" x14ac:dyDescent="0.2">
      <c r="A228" s="9" t="s">
        <v>372</v>
      </c>
      <c r="B228" s="12" t="s">
        <v>66</v>
      </c>
      <c r="C228" s="21"/>
      <c r="D228" s="24"/>
      <c r="E228" s="21"/>
      <c r="F228" s="24"/>
      <c r="G228" s="21"/>
      <c r="H228" s="24"/>
      <c r="I228" s="21"/>
      <c r="J228" s="24"/>
      <c r="K228" s="21"/>
      <c r="L228" s="24"/>
      <c r="M228" s="47"/>
      <c r="N228" s="39"/>
    </row>
    <row r="229" spans="1:14" ht="12.75" customHeight="1" x14ac:dyDescent="0.2">
      <c r="A229" s="9" t="s">
        <v>373</v>
      </c>
      <c r="B229" s="12" t="s">
        <v>374</v>
      </c>
      <c r="C229" s="21"/>
      <c r="D229" s="24"/>
      <c r="E229" s="21"/>
      <c r="F229" s="24"/>
      <c r="G229" s="21"/>
      <c r="H229" s="24"/>
      <c r="I229" s="21"/>
      <c r="J229" s="24"/>
      <c r="K229" s="21"/>
      <c r="L229" s="24"/>
      <c r="M229" s="47"/>
      <c r="N229" s="39"/>
    </row>
    <row r="230" spans="1:14" ht="12.75" customHeight="1" x14ac:dyDescent="0.2">
      <c r="A230" s="9" t="s">
        <v>375</v>
      </c>
      <c r="B230" s="12" t="s">
        <v>376</v>
      </c>
      <c r="C230" s="21"/>
      <c r="D230" s="24"/>
      <c r="E230" s="21"/>
      <c r="F230" s="24"/>
      <c r="G230" s="21"/>
      <c r="H230" s="24"/>
      <c r="I230" s="21"/>
      <c r="J230" s="24"/>
      <c r="K230" s="21"/>
      <c r="L230" s="24"/>
      <c r="M230" s="47"/>
      <c r="N230" s="39"/>
    </row>
    <row r="231" spans="1:14" ht="12.75" customHeight="1" x14ac:dyDescent="0.2">
      <c r="A231" s="9" t="s">
        <v>377</v>
      </c>
      <c r="B231" s="12" t="s">
        <v>378</v>
      </c>
      <c r="C231" s="21"/>
      <c r="D231" s="24"/>
      <c r="E231" s="21"/>
      <c r="F231" s="24"/>
      <c r="G231" s="21"/>
      <c r="H231" s="24"/>
      <c r="I231" s="21"/>
      <c r="J231" s="24"/>
      <c r="K231" s="21"/>
      <c r="L231" s="24"/>
      <c r="M231" s="47"/>
      <c r="N231" s="39"/>
    </row>
    <row r="232" spans="1:14" ht="12.75" customHeight="1" x14ac:dyDescent="0.2">
      <c r="A232" s="9" t="s">
        <v>379</v>
      </c>
      <c r="B232" s="12" t="s">
        <v>380</v>
      </c>
      <c r="C232" s="21"/>
      <c r="D232" s="24"/>
      <c r="E232" s="21"/>
      <c r="F232" s="24"/>
      <c r="G232" s="21"/>
      <c r="H232" s="24"/>
      <c r="I232" s="21"/>
      <c r="J232" s="24"/>
      <c r="K232" s="21"/>
      <c r="L232" s="24"/>
      <c r="M232" s="47"/>
      <c r="N232" s="39"/>
    </row>
    <row r="233" spans="1:14" ht="12.75" customHeight="1" x14ac:dyDescent="0.2">
      <c r="A233" s="9" t="s">
        <v>381</v>
      </c>
      <c r="B233" s="12" t="s">
        <v>382</v>
      </c>
      <c r="C233" s="21"/>
      <c r="D233" s="24"/>
      <c r="E233" s="21"/>
      <c r="F233" s="24"/>
      <c r="G233" s="21"/>
      <c r="H233" s="24"/>
      <c r="I233" s="21"/>
      <c r="J233" s="24"/>
      <c r="K233" s="21"/>
      <c r="L233" s="24"/>
      <c r="M233" s="47"/>
      <c r="N233" s="39"/>
    </row>
    <row r="234" spans="1:14" ht="12.75" customHeight="1" x14ac:dyDescent="0.2">
      <c r="A234" s="9" t="s">
        <v>383</v>
      </c>
      <c r="B234" s="12" t="s">
        <v>384</v>
      </c>
      <c r="C234" s="21"/>
      <c r="D234" s="24"/>
      <c r="E234" s="21"/>
      <c r="F234" s="24"/>
      <c r="G234" s="21"/>
      <c r="H234" s="24"/>
      <c r="I234" s="21"/>
      <c r="J234" s="24"/>
      <c r="K234" s="21"/>
      <c r="L234" s="24"/>
      <c r="M234" s="47"/>
      <c r="N234" s="39"/>
    </row>
    <row r="235" spans="1:14" ht="12.75" customHeight="1" x14ac:dyDescent="0.2">
      <c r="A235" s="9" t="s">
        <v>385</v>
      </c>
      <c r="B235" s="12" t="s">
        <v>386</v>
      </c>
      <c r="C235" s="21"/>
      <c r="D235" s="24"/>
      <c r="E235" s="21"/>
      <c r="F235" s="24"/>
      <c r="G235" s="21"/>
      <c r="H235" s="24"/>
      <c r="I235" s="21"/>
      <c r="J235" s="24"/>
      <c r="K235" s="21"/>
      <c r="L235" s="24"/>
      <c r="M235" s="47"/>
      <c r="N235" s="39"/>
    </row>
    <row r="236" spans="1:14" ht="12.75" customHeight="1" x14ac:dyDescent="0.2">
      <c r="A236" s="9" t="s">
        <v>387</v>
      </c>
      <c r="B236" s="12" t="s">
        <v>388</v>
      </c>
      <c r="C236" s="21"/>
      <c r="D236" s="24"/>
      <c r="E236" s="21"/>
      <c r="F236" s="24"/>
      <c r="G236" s="21"/>
      <c r="H236" s="24"/>
      <c r="I236" s="21"/>
      <c r="J236" s="24"/>
      <c r="K236" s="21"/>
      <c r="L236" s="24"/>
      <c r="M236" s="47"/>
      <c r="N236" s="39"/>
    </row>
    <row r="237" spans="1:14" ht="12.75" customHeight="1" x14ac:dyDescent="0.2">
      <c r="A237" s="9" t="s">
        <v>389</v>
      </c>
      <c r="B237" s="12" t="s">
        <v>67</v>
      </c>
      <c r="C237" s="21"/>
      <c r="D237" s="24"/>
      <c r="E237" s="21"/>
      <c r="F237" s="24"/>
      <c r="G237" s="21"/>
      <c r="H237" s="24"/>
      <c r="I237" s="21"/>
      <c r="J237" s="24"/>
      <c r="K237" s="21"/>
      <c r="L237" s="24"/>
      <c r="M237" s="47"/>
      <c r="N237" s="39"/>
    </row>
    <row r="238" spans="1:14" ht="12.75" customHeight="1" x14ac:dyDescent="0.2">
      <c r="A238" s="9" t="s">
        <v>390</v>
      </c>
      <c r="B238" s="12" t="s">
        <v>391</v>
      </c>
      <c r="C238" s="21"/>
      <c r="D238" s="24"/>
      <c r="E238" s="21"/>
      <c r="F238" s="24"/>
      <c r="G238" s="21"/>
      <c r="H238" s="24"/>
      <c r="I238" s="21"/>
      <c r="J238" s="24"/>
      <c r="K238" s="21"/>
      <c r="L238" s="24"/>
      <c r="M238" s="47"/>
      <c r="N238" s="39"/>
    </row>
    <row r="239" spans="1:14" ht="12.75" customHeight="1" x14ac:dyDescent="0.2">
      <c r="A239" s="9" t="s">
        <v>392</v>
      </c>
      <c r="B239" s="12" t="s">
        <v>393</v>
      </c>
      <c r="C239" s="21"/>
      <c r="D239" s="24"/>
      <c r="E239" s="21"/>
      <c r="F239" s="24"/>
      <c r="G239" s="21"/>
      <c r="H239" s="24"/>
      <c r="I239" s="21"/>
      <c r="J239" s="24"/>
      <c r="K239" s="21"/>
      <c r="L239" s="24"/>
      <c r="M239" s="47"/>
      <c r="N239" s="39"/>
    </row>
    <row r="240" spans="1:14" ht="12.75" customHeight="1" x14ac:dyDescent="0.2">
      <c r="A240" s="9" t="s">
        <v>394</v>
      </c>
      <c r="B240" s="12" t="s">
        <v>376</v>
      </c>
      <c r="C240" s="21"/>
      <c r="D240" s="24"/>
      <c r="E240" s="21"/>
      <c r="F240" s="24"/>
      <c r="G240" s="21"/>
      <c r="H240" s="24"/>
      <c r="I240" s="21"/>
      <c r="J240" s="24"/>
      <c r="K240" s="21"/>
      <c r="L240" s="24"/>
      <c r="M240" s="47"/>
      <c r="N240" s="39"/>
    </row>
    <row r="241" spans="1:14" ht="12.75" customHeight="1" x14ac:dyDescent="0.2">
      <c r="A241" s="9" t="s">
        <v>395</v>
      </c>
      <c r="B241" s="12" t="s">
        <v>396</v>
      </c>
      <c r="C241" s="21"/>
      <c r="D241" s="24"/>
      <c r="E241" s="21"/>
      <c r="F241" s="24"/>
      <c r="G241" s="21"/>
      <c r="H241" s="24"/>
      <c r="I241" s="21"/>
      <c r="J241" s="24"/>
      <c r="K241" s="21"/>
      <c r="L241" s="24"/>
      <c r="M241" s="47"/>
      <c r="N241" s="39"/>
    </row>
    <row r="242" spans="1:14" ht="12.75" customHeight="1" x14ac:dyDescent="0.2">
      <c r="A242" s="9" t="s">
        <v>397</v>
      </c>
      <c r="B242" s="12" t="s">
        <v>398</v>
      </c>
      <c r="C242" s="21"/>
      <c r="D242" s="24"/>
      <c r="E242" s="21"/>
      <c r="F242" s="24"/>
      <c r="G242" s="21"/>
      <c r="H242" s="24"/>
      <c r="I242" s="21"/>
      <c r="J242" s="24"/>
      <c r="K242" s="21"/>
      <c r="L242" s="24"/>
      <c r="M242" s="47"/>
      <c r="N242" s="39"/>
    </row>
    <row r="243" spans="1:14" ht="12.75" customHeight="1" x14ac:dyDescent="0.2">
      <c r="A243" s="9" t="s">
        <v>399</v>
      </c>
      <c r="B243" s="12" t="s">
        <v>400</v>
      </c>
      <c r="C243" s="21"/>
      <c r="D243" s="24"/>
      <c r="E243" s="21"/>
      <c r="F243" s="24"/>
      <c r="G243" s="21"/>
      <c r="H243" s="24"/>
      <c r="I243" s="21"/>
      <c r="J243" s="24"/>
      <c r="K243" s="21"/>
      <c r="L243" s="24"/>
      <c r="M243" s="47"/>
      <c r="N243" s="39"/>
    </row>
    <row r="244" spans="1:14" ht="12.75" customHeight="1" x14ac:dyDescent="0.2">
      <c r="A244" s="9" t="s">
        <v>401</v>
      </c>
      <c r="B244" s="12" t="s">
        <v>402</v>
      </c>
      <c r="C244" s="21"/>
      <c r="D244" s="24"/>
      <c r="E244" s="21"/>
      <c r="F244" s="24"/>
      <c r="G244" s="21"/>
      <c r="H244" s="24"/>
      <c r="I244" s="21"/>
      <c r="J244" s="24"/>
      <c r="K244" s="21"/>
      <c r="L244" s="24"/>
      <c r="M244" s="47"/>
      <c r="N244" s="39"/>
    </row>
    <row r="245" spans="1:14" ht="12.75" customHeight="1" x14ac:dyDescent="0.2">
      <c r="A245" s="10" t="s">
        <v>403</v>
      </c>
      <c r="B245" s="13" t="s">
        <v>404</v>
      </c>
      <c r="C245" s="14">
        <f>SUM(C246:C249)</f>
        <v>0</v>
      </c>
      <c r="D245" s="14">
        <f t="shared" ref="D245:N245" si="16">SUM(D246:D249)</f>
        <v>0</v>
      </c>
      <c r="E245" s="14">
        <f t="shared" si="16"/>
        <v>5597615</v>
      </c>
      <c r="F245" s="14">
        <f t="shared" si="16"/>
        <v>47056</v>
      </c>
      <c r="G245" s="14">
        <f t="shared" si="16"/>
        <v>0</v>
      </c>
      <c r="H245" s="14">
        <f t="shared" si="16"/>
        <v>0</v>
      </c>
      <c r="I245" s="14">
        <f t="shared" si="16"/>
        <v>0</v>
      </c>
      <c r="J245" s="14">
        <f t="shared" si="16"/>
        <v>160597</v>
      </c>
      <c r="K245" s="14">
        <f t="shared" si="16"/>
        <v>0</v>
      </c>
      <c r="L245" s="14">
        <f t="shared" si="16"/>
        <v>0</v>
      </c>
      <c r="M245" s="14">
        <f t="shared" si="16"/>
        <v>296700</v>
      </c>
      <c r="N245" s="14">
        <f t="shared" si="16"/>
        <v>0</v>
      </c>
    </row>
    <row r="246" spans="1:14" ht="12.75" customHeight="1" x14ac:dyDescent="0.2">
      <c r="A246" s="9" t="s">
        <v>405</v>
      </c>
      <c r="B246" s="12" t="s">
        <v>406</v>
      </c>
      <c r="C246" s="21"/>
      <c r="D246" s="24"/>
      <c r="E246" s="21">
        <v>5597615</v>
      </c>
      <c r="F246" s="24"/>
      <c r="G246" s="21"/>
      <c r="H246" s="24"/>
      <c r="I246" s="21"/>
      <c r="J246" s="24"/>
      <c r="K246" s="21"/>
      <c r="L246" s="24"/>
      <c r="M246" s="47">
        <v>296700</v>
      </c>
      <c r="N246" s="39"/>
    </row>
    <row r="247" spans="1:14" ht="12.75" customHeight="1" x14ac:dyDescent="0.2">
      <c r="A247" s="9" t="s">
        <v>407</v>
      </c>
      <c r="B247" s="12" t="s">
        <v>406</v>
      </c>
      <c r="C247" s="21"/>
      <c r="D247" s="24"/>
      <c r="E247" s="21"/>
      <c r="F247" s="24">
        <v>47056</v>
      </c>
      <c r="G247" s="21"/>
      <c r="H247" s="24"/>
      <c r="I247" s="21"/>
      <c r="J247" s="24">
        <v>160597</v>
      </c>
      <c r="K247" s="21"/>
      <c r="L247" s="24"/>
      <c r="M247" s="47"/>
      <c r="N247" s="39"/>
    </row>
    <row r="248" spans="1:14" ht="12.75" customHeight="1" x14ac:dyDescent="0.2">
      <c r="A248" s="9" t="s">
        <v>408</v>
      </c>
      <c r="B248" s="12" t="s">
        <v>409</v>
      </c>
      <c r="C248" s="21"/>
      <c r="D248" s="24"/>
      <c r="E248" s="21"/>
      <c r="F248" s="24"/>
      <c r="G248" s="21"/>
      <c r="H248" s="24"/>
      <c r="I248" s="21"/>
      <c r="J248" s="24"/>
      <c r="K248" s="21"/>
      <c r="L248" s="24"/>
      <c r="M248" s="47"/>
      <c r="N248" s="39"/>
    </row>
    <row r="249" spans="1:14" ht="12.75" customHeight="1" x14ac:dyDescent="0.2">
      <c r="A249" s="9" t="s">
        <v>410</v>
      </c>
      <c r="B249" s="12" t="s">
        <v>411</v>
      </c>
      <c r="C249" s="21"/>
      <c r="D249" s="24"/>
      <c r="E249" s="21"/>
      <c r="F249" s="24"/>
      <c r="G249" s="21"/>
      <c r="H249" s="24"/>
      <c r="I249" s="21"/>
      <c r="J249" s="24"/>
      <c r="K249" s="21"/>
      <c r="L249" s="24"/>
      <c r="M249" s="47"/>
      <c r="N249" s="39"/>
    </row>
    <row r="250" spans="1:14" ht="12.75" customHeight="1" x14ac:dyDescent="0.2">
      <c r="A250" s="10" t="s">
        <v>412</v>
      </c>
      <c r="B250" s="13" t="s">
        <v>413</v>
      </c>
      <c r="C250" s="14">
        <f>SUM(C251:C265)</f>
        <v>0</v>
      </c>
      <c r="D250" s="14">
        <f t="shared" ref="D250:N250" si="17">SUM(D251:D265)</f>
        <v>0</v>
      </c>
      <c r="E250" s="14">
        <f t="shared" si="17"/>
        <v>11040</v>
      </c>
      <c r="F250" s="14">
        <f t="shared" si="17"/>
        <v>0</v>
      </c>
      <c r="G250" s="14">
        <f t="shared" si="17"/>
        <v>0</v>
      </c>
      <c r="H250" s="14">
        <f t="shared" si="17"/>
        <v>80697</v>
      </c>
      <c r="I250" s="14">
        <f t="shared" si="17"/>
        <v>15000000</v>
      </c>
      <c r="J250" s="14">
        <f t="shared" si="17"/>
        <v>0</v>
      </c>
      <c r="K250" s="14">
        <f t="shared" si="17"/>
        <v>0</v>
      </c>
      <c r="L250" s="14">
        <f t="shared" si="17"/>
        <v>0</v>
      </c>
      <c r="M250" s="14">
        <f t="shared" si="17"/>
        <v>570665</v>
      </c>
      <c r="N250" s="14">
        <f t="shared" si="17"/>
        <v>0</v>
      </c>
    </row>
    <row r="251" spans="1:14" ht="12.75" customHeight="1" x14ac:dyDescent="0.2">
      <c r="A251" s="9" t="s">
        <v>414</v>
      </c>
      <c r="B251" s="12" t="s">
        <v>415</v>
      </c>
      <c r="C251" s="21"/>
      <c r="D251" s="24"/>
      <c r="E251" s="21"/>
      <c r="F251" s="24"/>
      <c r="G251" s="21"/>
      <c r="H251" s="24"/>
      <c r="I251" s="21"/>
      <c r="J251" s="24"/>
      <c r="K251" s="21"/>
      <c r="L251" s="24"/>
      <c r="M251" s="47"/>
      <c r="N251" s="39"/>
    </row>
    <row r="252" spans="1:14" ht="12.75" customHeight="1" x14ac:dyDescent="0.2">
      <c r="A252" s="9" t="s">
        <v>416</v>
      </c>
      <c r="B252" s="12" t="s">
        <v>417</v>
      </c>
      <c r="C252" s="21"/>
      <c r="D252" s="24"/>
      <c r="E252" s="21"/>
      <c r="F252" s="24"/>
      <c r="G252" s="21"/>
      <c r="H252" s="24"/>
      <c r="I252" s="21"/>
      <c r="J252" s="24"/>
      <c r="K252" s="21"/>
      <c r="L252" s="24"/>
      <c r="M252" s="47"/>
      <c r="N252" s="39"/>
    </row>
    <row r="253" spans="1:14" ht="12.75" customHeight="1" x14ac:dyDescent="0.2">
      <c r="A253" s="9" t="s">
        <v>418</v>
      </c>
      <c r="B253" s="12" t="s">
        <v>419</v>
      </c>
      <c r="C253" s="21"/>
      <c r="D253" s="24"/>
      <c r="E253" s="21"/>
      <c r="F253" s="24"/>
      <c r="G253" s="21"/>
      <c r="H253" s="24"/>
      <c r="I253" s="21">
        <v>15000000</v>
      </c>
      <c r="J253" s="24"/>
      <c r="K253" s="21"/>
      <c r="L253" s="24"/>
      <c r="M253" s="47"/>
      <c r="N253" s="39"/>
    </row>
    <row r="254" spans="1:14" ht="12.75" customHeight="1" x14ac:dyDescent="0.2">
      <c r="A254" s="9" t="s">
        <v>420</v>
      </c>
      <c r="B254" s="12" t="s">
        <v>421</v>
      </c>
      <c r="C254" s="21"/>
      <c r="D254" s="24"/>
      <c r="E254" s="21"/>
      <c r="F254" s="24"/>
      <c r="G254" s="21"/>
      <c r="H254" s="24"/>
      <c r="I254" s="21"/>
      <c r="J254" s="24"/>
      <c r="K254" s="21"/>
      <c r="L254" s="24"/>
      <c r="M254" s="47"/>
      <c r="N254" s="39"/>
    </row>
    <row r="255" spans="1:14" ht="12.75" customHeight="1" x14ac:dyDescent="0.2">
      <c r="A255" s="9" t="s">
        <v>422</v>
      </c>
      <c r="B255" s="12" t="s">
        <v>423</v>
      </c>
      <c r="C255" s="21"/>
      <c r="D255" s="24"/>
      <c r="E255" s="21"/>
      <c r="F255" s="24"/>
      <c r="G255" s="21"/>
      <c r="H255" s="24"/>
      <c r="I255" s="21"/>
      <c r="J255" s="24"/>
      <c r="K255" s="21"/>
      <c r="L255" s="24"/>
      <c r="M255" s="47"/>
      <c r="N255" s="39"/>
    </row>
    <row r="256" spans="1:14" ht="12.75" customHeight="1" x14ac:dyDescent="0.2">
      <c r="A256" s="9" t="s">
        <v>424</v>
      </c>
      <c r="B256" s="12" t="s">
        <v>425</v>
      </c>
      <c r="C256" s="21"/>
      <c r="D256" s="24"/>
      <c r="E256" s="21">
        <v>11040</v>
      </c>
      <c r="F256" s="24"/>
      <c r="G256" s="21"/>
      <c r="H256" s="24">
        <v>80697</v>
      </c>
      <c r="I256" s="21"/>
      <c r="J256" s="24"/>
      <c r="K256" s="21"/>
      <c r="L256" s="24"/>
      <c r="M256" s="47"/>
      <c r="N256" s="39"/>
    </row>
    <row r="257" spans="1:14" ht="12.75" customHeight="1" x14ac:dyDescent="0.2">
      <c r="A257" s="9" t="s">
        <v>426</v>
      </c>
      <c r="B257" s="12" t="s">
        <v>427</v>
      </c>
      <c r="C257" s="21"/>
      <c r="D257" s="24"/>
      <c r="E257" s="21"/>
      <c r="F257" s="24"/>
      <c r="G257" s="21"/>
      <c r="H257" s="24"/>
      <c r="I257" s="21"/>
      <c r="J257" s="24"/>
      <c r="K257" s="21"/>
      <c r="L257" s="24"/>
      <c r="M257" s="47"/>
      <c r="N257" s="39"/>
    </row>
    <row r="258" spans="1:14" ht="12.75" customHeight="1" x14ac:dyDescent="0.2">
      <c r="A258" s="9" t="s">
        <v>428</v>
      </c>
      <c r="B258" s="12" t="s">
        <v>2</v>
      </c>
      <c r="C258" s="21"/>
      <c r="D258" s="24"/>
      <c r="E258" s="21"/>
      <c r="F258" s="24"/>
      <c r="G258" s="21"/>
      <c r="H258" s="24"/>
      <c r="I258" s="21"/>
      <c r="J258" s="24"/>
      <c r="K258" s="21"/>
      <c r="L258" s="24"/>
      <c r="M258" s="47"/>
      <c r="N258" s="39"/>
    </row>
    <row r="259" spans="1:14" ht="12.75" customHeight="1" x14ac:dyDescent="0.2">
      <c r="A259" s="9" t="s">
        <v>429</v>
      </c>
      <c r="B259" s="12" t="s">
        <v>430</v>
      </c>
      <c r="C259" s="21"/>
      <c r="D259" s="24"/>
      <c r="E259" s="21"/>
      <c r="F259" s="24"/>
      <c r="G259" s="21"/>
      <c r="H259" s="24"/>
      <c r="I259" s="21"/>
      <c r="J259" s="24"/>
      <c r="K259" s="21"/>
      <c r="L259" s="24"/>
      <c r="M259" s="47"/>
      <c r="N259" s="39"/>
    </row>
    <row r="260" spans="1:14" ht="12.75" customHeight="1" x14ac:dyDescent="0.2">
      <c r="A260" s="9" t="s">
        <v>431</v>
      </c>
      <c r="B260" s="12" t="s">
        <v>432</v>
      </c>
      <c r="C260" s="21"/>
      <c r="D260" s="24"/>
      <c r="E260" s="21"/>
      <c r="F260" s="24"/>
      <c r="G260" s="21"/>
      <c r="H260" s="24"/>
      <c r="I260" s="21"/>
      <c r="J260" s="24"/>
      <c r="K260" s="21"/>
      <c r="L260" s="24"/>
      <c r="M260" s="47">
        <v>570665</v>
      </c>
      <c r="N260" s="39"/>
    </row>
    <row r="261" spans="1:14" ht="12.75" customHeight="1" x14ac:dyDescent="0.2">
      <c r="A261" s="9" t="s">
        <v>433</v>
      </c>
      <c r="B261" s="12" t="s">
        <v>434</v>
      </c>
      <c r="C261" s="21"/>
      <c r="D261" s="24"/>
      <c r="E261" s="21"/>
      <c r="F261" s="24"/>
      <c r="G261" s="21"/>
      <c r="H261" s="24"/>
      <c r="I261" s="21"/>
      <c r="J261" s="24"/>
      <c r="K261" s="21"/>
      <c r="L261" s="24"/>
      <c r="M261" s="47"/>
      <c r="N261" s="39"/>
    </row>
    <row r="262" spans="1:14" ht="12.75" customHeight="1" x14ac:dyDescent="0.2">
      <c r="A262" s="9" t="s">
        <v>435</v>
      </c>
      <c r="B262" s="12" t="s">
        <v>436</v>
      </c>
      <c r="C262" s="21"/>
      <c r="D262" s="24"/>
      <c r="E262" s="21"/>
      <c r="F262" s="24"/>
      <c r="G262" s="21"/>
      <c r="H262" s="24"/>
      <c r="I262" s="21"/>
      <c r="J262" s="24"/>
      <c r="K262" s="21"/>
      <c r="L262" s="24"/>
      <c r="M262" s="47"/>
      <c r="N262" s="39"/>
    </row>
    <row r="263" spans="1:14" ht="12.75" customHeight="1" x14ac:dyDescent="0.2">
      <c r="A263" s="9" t="s">
        <v>437</v>
      </c>
      <c r="B263" s="12" t="s">
        <v>438</v>
      </c>
      <c r="C263" s="21"/>
      <c r="D263" s="24"/>
      <c r="E263" s="21"/>
      <c r="F263" s="24"/>
      <c r="G263" s="21"/>
      <c r="H263" s="24"/>
      <c r="I263" s="21"/>
      <c r="J263" s="24"/>
      <c r="K263" s="21"/>
      <c r="L263" s="24"/>
      <c r="M263" s="47"/>
      <c r="N263" s="39"/>
    </row>
    <row r="264" spans="1:14" ht="12.75" customHeight="1" x14ac:dyDescent="0.2">
      <c r="A264" s="9" t="s">
        <v>439</v>
      </c>
      <c r="B264" s="12" t="s">
        <v>440</v>
      </c>
      <c r="C264" s="21"/>
      <c r="D264" s="24"/>
      <c r="E264" s="21"/>
      <c r="F264" s="24"/>
      <c r="G264" s="21"/>
      <c r="H264" s="24"/>
      <c r="I264" s="21"/>
      <c r="J264" s="24"/>
      <c r="K264" s="21"/>
      <c r="L264" s="24"/>
      <c r="M264" s="47"/>
      <c r="N264" s="39"/>
    </row>
    <row r="265" spans="1:14" ht="12.75" customHeight="1" x14ac:dyDescent="0.2">
      <c r="A265" s="9" t="s">
        <v>441</v>
      </c>
      <c r="B265" s="12" t="s">
        <v>442</v>
      </c>
      <c r="C265" s="21"/>
      <c r="D265" s="24"/>
      <c r="E265" s="21"/>
      <c r="F265" s="24"/>
      <c r="G265" s="21"/>
      <c r="H265" s="24"/>
      <c r="I265" s="21"/>
      <c r="J265" s="24"/>
      <c r="K265" s="21"/>
      <c r="L265" s="24"/>
      <c r="M265" s="47"/>
      <c r="N265" s="39"/>
    </row>
    <row r="266" spans="1:14" ht="12.75" customHeight="1" x14ac:dyDescent="0.2">
      <c r="A266" s="10" t="s">
        <v>443</v>
      </c>
      <c r="B266" s="13" t="s">
        <v>444</v>
      </c>
      <c r="C266" s="14">
        <f>SUM(C267:C285)</f>
        <v>0</v>
      </c>
      <c r="D266" s="14">
        <f t="shared" ref="D266:N266" si="18">SUM(D267:D285)</f>
        <v>0</v>
      </c>
      <c r="E266" s="14">
        <f t="shared" si="18"/>
        <v>0</v>
      </c>
      <c r="F266" s="14">
        <f t="shared" si="18"/>
        <v>0</v>
      </c>
      <c r="G266" s="14">
        <f t="shared" si="18"/>
        <v>0</v>
      </c>
      <c r="H266" s="14">
        <f t="shared" si="18"/>
        <v>0</v>
      </c>
      <c r="I266" s="14">
        <f t="shared" si="18"/>
        <v>0</v>
      </c>
      <c r="J266" s="14">
        <f t="shared" si="18"/>
        <v>0</v>
      </c>
      <c r="K266" s="14">
        <f t="shared" si="18"/>
        <v>0</v>
      </c>
      <c r="L266" s="14">
        <f t="shared" si="18"/>
        <v>0</v>
      </c>
      <c r="M266" s="14">
        <f t="shared" si="18"/>
        <v>0</v>
      </c>
      <c r="N266" s="14">
        <f t="shared" si="18"/>
        <v>0</v>
      </c>
    </row>
    <row r="267" spans="1:14" ht="12.75" customHeight="1" x14ac:dyDescent="0.2">
      <c r="A267" s="9" t="s">
        <v>445</v>
      </c>
      <c r="B267" s="12" t="s">
        <v>446</v>
      </c>
      <c r="C267" s="21"/>
      <c r="D267" s="24"/>
      <c r="E267" s="21"/>
      <c r="F267" s="24"/>
      <c r="G267" s="21"/>
      <c r="H267" s="24"/>
      <c r="I267" s="21"/>
      <c r="J267" s="24"/>
      <c r="K267" s="21"/>
      <c r="L267" s="24"/>
      <c r="M267" s="47"/>
      <c r="N267" s="39"/>
    </row>
    <row r="268" spans="1:14" ht="12.75" customHeight="1" x14ac:dyDescent="0.2">
      <c r="A268" s="9" t="s">
        <v>447</v>
      </c>
      <c r="B268" s="12" t="s">
        <v>448</v>
      </c>
      <c r="C268" s="21"/>
      <c r="D268" s="24"/>
      <c r="E268" s="21"/>
      <c r="F268" s="24"/>
      <c r="G268" s="21"/>
      <c r="H268" s="24"/>
      <c r="I268" s="21"/>
      <c r="J268" s="24"/>
      <c r="K268" s="21"/>
      <c r="L268" s="24"/>
      <c r="M268" s="47"/>
      <c r="N268" s="39"/>
    </row>
    <row r="269" spans="1:14" ht="12.75" customHeight="1" x14ac:dyDescent="0.2">
      <c r="A269" s="9" t="s">
        <v>449</v>
      </c>
      <c r="B269" s="12" t="s">
        <v>450</v>
      </c>
      <c r="C269" s="21"/>
      <c r="D269" s="24"/>
      <c r="E269" s="21"/>
      <c r="F269" s="24"/>
      <c r="G269" s="21"/>
      <c r="H269" s="24"/>
      <c r="I269" s="21"/>
      <c r="J269" s="24"/>
      <c r="K269" s="21"/>
      <c r="L269" s="24"/>
      <c r="M269" s="47"/>
      <c r="N269" s="39"/>
    </row>
    <row r="270" spans="1:14" ht="12.75" customHeight="1" x14ac:dyDescent="0.2">
      <c r="A270" s="9" t="s">
        <v>451</v>
      </c>
      <c r="B270" s="12" t="s">
        <v>452</v>
      </c>
      <c r="C270" s="21"/>
      <c r="D270" s="24"/>
      <c r="E270" s="21"/>
      <c r="F270" s="24"/>
      <c r="G270" s="21"/>
      <c r="H270" s="24"/>
      <c r="I270" s="21"/>
      <c r="J270" s="24"/>
      <c r="K270" s="21"/>
      <c r="L270" s="24"/>
      <c r="M270" s="47"/>
      <c r="N270" s="39"/>
    </row>
    <row r="271" spans="1:14" ht="12.75" customHeight="1" x14ac:dyDescent="0.2">
      <c r="A271" s="9" t="s">
        <v>453</v>
      </c>
      <c r="B271" s="12" t="s">
        <v>454</v>
      </c>
      <c r="C271" s="21"/>
      <c r="D271" s="24"/>
      <c r="E271" s="21"/>
      <c r="F271" s="24"/>
      <c r="G271" s="21"/>
      <c r="H271" s="24"/>
      <c r="I271" s="21"/>
      <c r="J271" s="24"/>
      <c r="K271" s="21"/>
      <c r="L271" s="24"/>
      <c r="M271" s="47"/>
      <c r="N271" s="39"/>
    </row>
    <row r="272" spans="1:14" ht="12.75" customHeight="1" x14ac:dyDescent="0.2">
      <c r="A272" s="9" t="s">
        <v>455</v>
      </c>
      <c r="B272" s="12" t="s">
        <v>456</v>
      </c>
      <c r="C272" s="21"/>
      <c r="D272" s="24"/>
      <c r="E272" s="21"/>
      <c r="F272" s="24"/>
      <c r="G272" s="21"/>
      <c r="H272" s="24"/>
      <c r="I272" s="21"/>
      <c r="J272" s="24"/>
      <c r="K272" s="21"/>
      <c r="L272" s="24"/>
      <c r="M272" s="47"/>
      <c r="N272" s="39"/>
    </row>
    <row r="273" spans="1:14" ht="12.75" customHeight="1" x14ac:dyDescent="0.2">
      <c r="A273" s="9" t="s">
        <v>457</v>
      </c>
      <c r="B273" s="12" t="s">
        <v>448</v>
      </c>
      <c r="C273" s="21"/>
      <c r="D273" s="24"/>
      <c r="E273" s="21"/>
      <c r="F273" s="24"/>
      <c r="G273" s="21"/>
      <c r="H273" s="24"/>
      <c r="I273" s="21"/>
      <c r="J273" s="24"/>
      <c r="K273" s="21"/>
      <c r="L273" s="24"/>
      <c r="M273" s="47"/>
      <c r="N273" s="39"/>
    </row>
    <row r="274" spans="1:14" ht="12.75" customHeight="1" x14ac:dyDescent="0.2">
      <c r="A274" s="9" t="s">
        <v>458</v>
      </c>
      <c r="B274" s="12" t="s">
        <v>450</v>
      </c>
      <c r="C274" s="21"/>
      <c r="D274" s="24"/>
      <c r="E274" s="21"/>
      <c r="F274" s="24"/>
      <c r="G274" s="21"/>
      <c r="H274" s="24"/>
      <c r="I274" s="21"/>
      <c r="J274" s="24"/>
      <c r="K274" s="21"/>
      <c r="L274" s="24"/>
      <c r="M274" s="47"/>
      <c r="N274" s="39"/>
    </row>
    <row r="275" spans="1:14" ht="12.75" customHeight="1" x14ac:dyDescent="0.2">
      <c r="A275" s="9" t="s">
        <v>459</v>
      </c>
      <c r="B275" s="12" t="s">
        <v>415</v>
      </c>
      <c r="C275" s="21"/>
      <c r="D275" s="24"/>
      <c r="E275" s="21"/>
      <c r="F275" s="24"/>
      <c r="G275" s="21"/>
      <c r="H275" s="24"/>
      <c r="I275" s="21"/>
      <c r="J275" s="24"/>
      <c r="K275" s="21"/>
      <c r="L275" s="24"/>
      <c r="M275" s="47"/>
      <c r="N275" s="39"/>
    </row>
    <row r="276" spans="1:14" ht="12.75" customHeight="1" x14ac:dyDescent="0.2">
      <c r="A276" s="9" t="s">
        <v>460</v>
      </c>
      <c r="B276" s="12" t="s">
        <v>68</v>
      </c>
      <c r="C276" s="21"/>
      <c r="D276" s="24"/>
      <c r="E276" s="21"/>
      <c r="F276" s="24"/>
      <c r="G276" s="21"/>
      <c r="H276" s="24"/>
      <c r="I276" s="21"/>
      <c r="J276" s="24"/>
      <c r="K276" s="21"/>
      <c r="L276" s="24"/>
      <c r="M276" s="47"/>
      <c r="N276" s="39"/>
    </row>
    <row r="277" spans="1:14" ht="12.75" customHeight="1" x14ac:dyDescent="0.2">
      <c r="A277" s="9" t="s">
        <v>461</v>
      </c>
      <c r="B277" s="12" t="s">
        <v>462</v>
      </c>
      <c r="C277" s="21"/>
      <c r="D277" s="24"/>
      <c r="E277" s="21"/>
      <c r="F277" s="24"/>
      <c r="G277" s="21"/>
      <c r="H277" s="24"/>
      <c r="I277" s="21"/>
      <c r="J277" s="24"/>
      <c r="K277" s="21"/>
      <c r="L277" s="24"/>
      <c r="M277" s="47"/>
      <c r="N277" s="39"/>
    </row>
    <row r="278" spans="1:14" ht="12.75" customHeight="1" x14ac:dyDescent="0.2">
      <c r="A278" s="9" t="s">
        <v>463</v>
      </c>
      <c r="B278" s="12" t="s">
        <v>464</v>
      </c>
      <c r="C278" s="21"/>
      <c r="D278" s="24"/>
      <c r="E278" s="21"/>
      <c r="F278" s="24"/>
      <c r="G278" s="21"/>
      <c r="H278" s="24"/>
      <c r="I278" s="21"/>
      <c r="J278" s="24"/>
      <c r="K278" s="21"/>
      <c r="L278" s="24"/>
      <c r="M278" s="47"/>
      <c r="N278" s="39"/>
    </row>
    <row r="279" spans="1:14" ht="12.75" customHeight="1" x14ac:dyDescent="0.2">
      <c r="A279" s="9" t="s">
        <v>465</v>
      </c>
      <c r="B279" s="12" t="s">
        <v>419</v>
      </c>
      <c r="C279" s="21"/>
      <c r="D279" s="24"/>
      <c r="E279" s="21"/>
      <c r="F279" s="24"/>
      <c r="G279" s="21"/>
      <c r="H279" s="24"/>
      <c r="I279" s="21"/>
      <c r="J279" s="24"/>
      <c r="K279" s="21"/>
      <c r="L279" s="24"/>
      <c r="M279" s="47"/>
      <c r="N279" s="39"/>
    </row>
    <row r="280" spans="1:14" ht="12.75" customHeight="1" x14ac:dyDescent="0.2">
      <c r="A280" s="9" t="s">
        <v>466</v>
      </c>
      <c r="B280" s="12" t="s">
        <v>467</v>
      </c>
      <c r="C280" s="21"/>
      <c r="D280" s="24"/>
      <c r="E280" s="21"/>
      <c r="F280" s="24"/>
      <c r="G280" s="21"/>
      <c r="H280" s="24"/>
      <c r="I280" s="21"/>
      <c r="J280" s="24"/>
      <c r="K280" s="21"/>
      <c r="L280" s="24"/>
      <c r="M280" s="47"/>
      <c r="N280" s="39"/>
    </row>
    <row r="281" spans="1:14" ht="12.75" customHeight="1" x14ac:dyDescent="0.2">
      <c r="A281" s="9" t="s">
        <v>468</v>
      </c>
      <c r="B281" s="12" t="s">
        <v>469</v>
      </c>
      <c r="C281" s="21"/>
      <c r="D281" s="24"/>
      <c r="E281" s="21"/>
      <c r="F281" s="24"/>
      <c r="G281" s="21"/>
      <c r="H281" s="24"/>
      <c r="I281" s="21"/>
      <c r="J281" s="24"/>
      <c r="K281" s="21"/>
      <c r="L281" s="24"/>
      <c r="M281" s="47"/>
      <c r="N281" s="39"/>
    </row>
    <row r="282" spans="1:14" ht="12.75" customHeight="1" x14ac:dyDescent="0.2">
      <c r="A282" s="9" t="s">
        <v>470</v>
      </c>
      <c r="B282" s="12" t="s">
        <v>471</v>
      </c>
      <c r="C282" s="21"/>
      <c r="D282" s="24"/>
      <c r="E282" s="21"/>
      <c r="F282" s="24"/>
      <c r="G282" s="21"/>
      <c r="H282" s="24"/>
      <c r="I282" s="21"/>
      <c r="J282" s="24"/>
      <c r="K282" s="21"/>
      <c r="L282" s="24"/>
      <c r="M282" s="47"/>
      <c r="N282" s="39"/>
    </row>
    <row r="283" spans="1:14" ht="12.75" customHeight="1" x14ac:dyDescent="0.2">
      <c r="A283" s="9" t="s">
        <v>472</v>
      </c>
      <c r="B283" s="12" t="s">
        <v>448</v>
      </c>
      <c r="C283" s="21"/>
      <c r="D283" s="24"/>
      <c r="E283" s="21"/>
      <c r="F283" s="24"/>
      <c r="G283" s="21"/>
      <c r="H283" s="24"/>
      <c r="I283" s="21"/>
      <c r="J283" s="24"/>
      <c r="K283" s="21"/>
      <c r="L283" s="24"/>
      <c r="M283" s="47"/>
      <c r="N283" s="39"/>
    </row>
    <row r="284" spans="1:14" ht="12.75" customHeight="1" x14ac:dyDescent="0.2">
      <c r="A284" s="9" t="s">
        <v>473</v>
      </c>
      <c r="B284" s="12" t="s">
        <v>450</v>
      </c>
      <c r="C284" s="21"/>
      <c r="D284" s="24"/>
      <c r="E284" s="21"/>
      <c r="F284" s="24"/>
      <c r="G284" s="21"/>
      <c r="H284" s="24"/>
      <c r="I284" s="21"/>
      <c r="J284" s="24"/>
      <c r="K284" s="21"/>
      <c r="L284" s="24"/>
      <c r="M284" s="47"/>
      <c r="N284" s="39"/>
    </row>
    <row r="285" spans="1:14" ht="12.75" customHeight="1" x14ac:dyDescent="0.2">
      <c r="A285" s="9" t="s">
        <v>474</v>
      </c>
      <c r="B285" s="12" t="s">
        <v>475</v>
      </c>
      <c r="C285" s="21"/>
      <c r="D285" s="24"/>
      <c r="E285" s="21"/>
      <c r="F285" s="24"/>
      <c r="G285" s="21"/>
      <c r="H285" s="24"/>
      <c r="I285" s="21"/>
      <c r="J285" s="24"/>
      <c r="K285" s="21"/>
      <c r="L285" s="24"/>
      <c r="M285" s="47"/>
      <c r="N285" s="39"/>
    </row>
    <row r="286" spans="1:14" ht="12.75" customHeight="1" x14ac:dyDescent="0.2">
      <c r="A286" s="10" t="s">
        <v>476</v>
      </c>
      <c r="B286" s="13" t="s">
        <v>477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40"/>
      <c r="N286" s="40"/>
    </row>
    <row r="287" spans="1:14" ht="12.75" customHeight="1" x14ac:dyDescent="0.2">
      <c r="A287" s="10" t="s">
        <v>478</v>
      </c>
      <c r="B287" s="13" t="s">
        <v>479</v>
      </c>
      <c r="C287" s="14">
        <f>SUM(C288:C295)</f>
        <v>0</v>
      </c>
      <c r="D287" s="14">
        <f t="shared" ref="D287:N287" si="19">SUM(D288:D295)</f>
        <v>0</v>
      </c>
      <c r="E287" s="14">
        <f t="shared" si="19"/>
        <v>0</v>
      </c>
      <c r="F287" s="14">
        <f t="shared" si="19"/>
        <v>0</v>
      </c>
      <c r="G287" s="14">
        <f t="shared" si="19"/>
        <v>0</v>
      </c>
      <c r="H287" s="14">
        <f t="shared" si="19"/>
        <v>0</v>
      </c>
      <c r="I287" s="14">
        <f t="shared" si="19"/>
        <v>0</v>
      </c>
      <c r="J287" s="14">
        <f t="shared" si="19"/>
        <v>0</v>
      </c>
      <c r="K287" s="14">
        <f t="shared" si="19"/>
        <v>0</v>
      </c>
      <c r="L287" s="14">
        <f t="shared" si="19"/>
        <v>0</v>
      </c>
      <c r="M287" s="14">
        <f t="shared" si="19"/>
        <v>0</v>
      </c>
      <c r="N287" s="14">
        <f t="shared" si="19"/>
        <v>0</v>
      </c>
    </row>
    <row r="288" spans="1:14" ht="12.75" customHeight="1" x14ac:dyDescent="0.2">
      <c r="A288" s="9" t="s">
        <v>480</v>
      </c>
      <c r="B288" s="12" t="s">
        <v>362</v>
      </c>
      <c r="C288" s="21"/>
      <c r="D288" s="24"/>
      <c r="E288" s="21"/>
      <c r="F288" s="24"/>
      <c r="G288" s="21"/>
      <c r="H288" s="24"/>
      <c r="I288" s="21"/>
      <c r="J288" s="24"/>
      <c r="K288" s="21"/>
      <c r="L288" s="24"/>
      <c r="M288" s="47"/>
      <c r="N288" s="39"/>
    </row>
    <row r="289" spans="1:14" ht="12.75" customHeight="1" x14ac:dyDescent="0.2">
      <c r="A289" s="9" t="s">
        <v>481</v>
      </c>
      <c r="B289" s="12" t="s">
        <v>376</v>
      </c>
      <c r="C289" s="21"/>
      <c r="D289" s="24"/>
      <c r="E289" s="21"/>
      <c r="F289" s="24"/>
      <c r="G289" s="21"/>
      <c r="H289" s="24"/>
      <c r="I289" s="21"/>
      <c r="J289" s="24"/>
      <c r="K289" s="21"/>
      <c r="L289" s="24"/>
      <c r="M289" s="47"/>
      <c r="N289" s="39"/>
    </row>
    <row r="290" spans="1:14" ht="12.75" customHeight="1" x14ac:dyDescent="0.2">
      <c r="A290" s="9" t="s">
        <v>482</v>
      </c>
      <c r="B290" s="12" t="s">
        <v>483</v>
      </c>
      <c r="C290" s="21"/>
      <c r="D290" s="24"/>
      <c r="E290" s="21"/>
      <c r="F290" s="24"/>
      <c r="G290" s="21"/>
      <c r="H290" s="24"/>
      <c r="I290" s="21"/>
      <c r="J290" s="24"/>
      <c r="K290" s="21"/>
      <c r="L290" s="24"/>
      <c r="M290" s="47"/>
      <c r="N290" s="39"/>
    </row>
    <row r="291" spans="1:14" ht="12.75" customHeight="1" x14ac:dyDescent="0.2">
      <c r="A291" s="9" t="s">
        <v>484</v>
      </c>
      <c r="B291" s="12" t="s">
        <v>485</v>
      </c>
      <c r="C291" s="21"/>
      <c r="D291" s="24"/>
      <c r="E291" s="21"/>
      <c r="F291" s="24"/>
      <c r="G291" s="21"/>
      <c r="H291" s="24"/>
      <c r="I291" s="21"/>
      <c r="J291" s="24"/>
      <c r="K291" s="21"/>
      <c r="L291" s="24"/>
      <c r="M291" s="47"/>
      <c r="N291" s="39"/>
    </row>
    <row r="292" spans="1:14" ht="12.75" customHeight="1" x14ac:dyDescent="0.2">
      <c r="A292" s="9" t="s">
        <v>486</v>
      </c>
      <c r="B292" s="12" t="s">
        <v>487</v>
      </c>
      <c r="C292" s="21"/>
      <c r="D292" s="24"/>
      <c r="E292" s="21"/>
      <c r="F292" s="24"/>
      <c r="G292" s="21"/>
      <c r="H292" s="24"/>
      <c r="I292" s="21"/>
      <c r="J292" s="24"/>
      <c r="K292" s="21"/>
      <c r="L292" s="24"/>
      <c r="M292" s="47"/>
      <c r="N292" s="39"/>
    </row>
    <row r="293" spans="1:14" ht="12.75" customHeight="1" x14ac:dyDescent="0.2">
      <c r="A293" s="9" t="s">
        <v>488</v>
      </c>
      <c r="B293" s="12" t="s">
        <v>489</v>
      </c>
      <c r="C293" s="21"/>
      <c r="D293" s="24"/>
      <c r="E293" s="21"/>
      <c r="F293" s="24"/>
      <c r="G293" s="21"/>
      <c r="H293" s="24"/>
      <c r="I293" s="21"/>
      <c r="J293" s="24"/>
      <c r="K293" s="21"/>
      <c r="L293" s="24"/>
      <c r="M293" s="47"/>
      <c r="N293" s="39"/>
    </row>
    <row r="294" spans="1:14" ht="12.75" customHeight="1" x14ac:dyDescent="0.2">
      <c r="A294" s="9" t="s">
        <v>490</v>
      </c>
      <c r="B294" s="12" t="s">
        <v>491</v>
      </c>
      <c r="C294" s="21"/>
      <c r="D294" s="24"/>
      <c r="E294" s="21"/>
      <c r="F294" s="24"/>
      <c r="G294" s="21"/>
      <c r="H294" s="24"/>
      <c r="I294" s="21"/>
      <c r="J294" s="24"/>
      <c r="K294" s="21"/>
      <c r="L294" s="24"/>
      <c r="M294" s="47"/>
      <c r="N294" s="39"/>
    </row>
    <row r="295" spans="1:14" ht="12.75" customHeight="1" x14ac:dyDescent="0.2">
      <c r="A295" s="9" t="s">
        <v>492</v>
      </c>
      <c r="B295" s="12" t="s">
        <v>376</v>
      </c>
      <c r="C295" s="21"/>
      <c r="D295" s="24"/>
      <c r="E295" s="21"/>
      <c r="F295" s="24"/>
      <c r="G295" s="21"/>
      <c r="H295" s="24"/>
      <c r="I295" s="21"/>
      <c r="J295" s="24"/>
      <c r="K295" s="21"/>
      <c r="L295" s="24"/>
      <c r="M295" s="47"/>
      <c r="N295" s="39"/>
    </row>
    <row r="296" spans="1:14" ht="12.75" customHeight="1" x14ac:dyDescent="0.2">
      <c r="A296" s="10" t="s">
        <v>493</v>
      </c>
      <c r="B296" s="13" t="s">
        <v>494</v>
      </c>
      <c r="C296" s="14">
        <f>SUM(C297:C300)</f>
        <v>0</v>
      </c>
      <c r="D296" s="14">
        <f t="shared" ref="D296:N296" si="20">SUM(D297:D300)</f>
        <v>0</v>
      </c>
      <c r="E296" s="14">
        <f t="shared" si="20"/>
        <v>0</v>
      </c>
      <c r="F296" s="14">
        <f t="shared" si="20"/>
        <v>0</v>
      </c>
      <c r="G296" s="14">
        <f t="shared" si="20"/>
        <v>0</v>
      </c>
      <c r="H296" s="14">
        <f t="shared" si="20"/>
        <v>0</v>
      </c>
      <c r="I296" s="14">
        <f t="shared" si="20"/>
        <v>0</v>
      </c>
      <c r="J296" s="14">
        <f t="shared" si="20"/>
        <v>0</v>
      </c>
      <c r="K296" s="14">
        <f t="shared" si="20"/>
        <v>0</v>
      </c>
      <c r="L296" s="14">
        <f t="shared" si="20"/>
        <v>0</v>
      </c>
      <c r="M296" s="14">
        <f t="shared" si="20"/>
        <v>0</v>
      </c>
      <c r="N296" s="14">
        <f t="shared" si="20"/>
        <v>0</v>
      </c>
    </row>
    <row r="297" spans="1:14" ht="12.75" customHeight="1" x14ac:dyDescent="0.2">
      <c r="A297" s="9" t="s">
        <v>495</v>
      </c>
      <c r="B297" s="12" t="s">
        <v>496</v>
      </c>
      <c r="C297" s="21"/>
      <c r="D297" s="24"/>
      <c r="E297" s="21"/>
      <c r="F297" s="24"/>
      <c r="G297" s="21"/>
      <c r="H297" s="24"/>
      <c r="I297" s="21"/>
      <c r="J297" s="24"/>
      <c r="K297" s="21"/>
      <c r="L297" s="24"/>
      <c r="M297" s="47"/>
      <c r="N297" s="39"/>
    </row>
    <row r="298" spans="1:14" ht="12.75" customHeight="1" x14ac:dyDescent="0.2">
      <c r="A298" s="9" t="s">
        <v>497</v>
      </c>
      <c r="B298" s="12" t="s">
        <v>498</v>
      </c>
      <c r="C298" s="21"/>
      <c r="D298" s="24"/>
      <c r="E298" s="21"/>
      <c r="F298" s="24"/>
      <c r="G298" s="21"/>
      <c r="H298" s="24"/>
      <c r="I298" s="21"/>
      <c r="J298" s="24"/>
      <c r="K298" s="21"/>
      <c r="L298" s="24"/>
      <c r="M298" s="47"/>
      <c r="N298" s="39"/>
    </row>
    <row r="299" spans="1:14" ht="12.75" customHeight="1" x14ac:dyDescent="0.2">
      <c r="A299" s="9" t="s">
        <v>499</v>
      </c>
      <c r="B299" s="12" t="s">
        <v>500</v>
      </c>
      <c r="C299" s="21"/>
      <c r="D299" s="24"/>
      <c r="E299" s="21"/>
      <c r="F299" s="24"/>
      <c r="G299" s="21"/>
      <c r="H299" s="24"/>
      <c r="I299" s="21"/>
      <c r="J299" s="24"/>
      <c r="K299" s="21"/>
      <c r="L299" s="24"/>
      <c r="M299" s="47"/>
      <c r="N299" s="39"/>
    </row>
    <row r="300" spans="1:14" ht="12.75" customHeight="1" x14ac:dyDescent="0.2">
      <c r="A300" s="9" t="s">
        <v>501</v>
      </c>
      <c r="B300" s="12" t="s">
        <v>502</v>
      </c>
      <c r="C300" s="21"/>
      <c r="D300" s="24"/>
      <c r="E300" s="21"/>
      <c r="F300" s="24"/>
      <c r="G300" s="21"/>
      <c r="H300" s="24"/>
      <c r="I300" s="21"/>
      <c r="J300" s="24"/>
      <c r="K300" s="21"/>
      <c r="L300" s="24"/>
      <c r="M300" s="47"/>
      <c r="N300" s="39"/>
    </row>
    <row r="301" spans="1:14" ht="12.75" customHeight="1" x14ac:dyDescent="0.2">
      <c r="A301" s="11"/>
      <c r="B301" s="27" t="s">
        <v>503</v>
      </c>
      <c r="C301" s="48">
        <f>SUM(C6+C65+C119+C121+C122+C123+C126+C130+C134+C143+C160+C170+C179+C183+C195+C203+C205+C212+C218+C221+C245+C250+C266+C286+C287+C296)</f>
        <v>58433833</v>
      </c>
      <c r="D301" s="48">
        <f t="shared" ref="D301:N301" si="21">SUM(D6+D65+D119+D121+D122+D123+D126+D130+D134+D143+D160+D170+D179+D183+D195+D203+D205+D212+D218+D221+D245+D250+D266+D286+D287+D296)</f>
        <v>83087076</v>
      </c>
      <c r="E301" s="48">
        <f t="shared" si="21"/>
        <v>96627351</v>
      </c>
      <c r="F301" s="48">
        <f t="shared" si="21"/>
        <v>118549913</v>
      </c>
      <c r="G301" s="48">
        <f t="shared" si="21"/>
        <v>94055652</v>
      </c>
      <c r="H301" s="48">
        <f t="shared" si="21"/>
        <v>110498892</v>
      </c>
      <c r="I301" s="48">
        <f t="shared" si="21"/>
        <v>104000746</v>
      </c>
      <c r="J301" s="48">
        <f t="shared" si="21"/>
        <v>84715468</v>
      </c>
      <c r="K301" s="48">
        <f t="shared" si="21"/>
        <v>107240221</v>
      </c>
      <c r="L301" s="48">
        <f t="shared" si="21"/>
        <v>108031194</v>
      </c>
      <c r="M301" s="48">
        <f t="shared" si="21"/>
        <v>126050022</v>
      </c>
      <c r="N301" s="48">
        <f t="shared" si="21"/>
        <v>186249304</v>
      </c>
    </row>
    <row r="303" spans="1:14" x14ac:dyDescent="0.2">
      <c r="I303" s="56"/>
      <c r="J303" s="56"/>
      <c r="K303" s="56"/>
      <c r="L303" s="56"/>
      <c r="N303" s="63"/>
    </row>
    <row r="304" spans="1:14" x14ac:dyDescent="0.2">
      <c r="I304" s="56"/>
      <c r="J304" s="56"/>
      <c r="K304" s="56"/>
    </row>
    <row r="305" spans="9:11" x14ac:dyDescent="0.2">
      <c r="I305" s="56"/>
      <c r="J305" s="56"/>
      <c r="K305" s="56"/>
    </row>
    <row r="306" spans="9:11" x14ac:dyDescent="0.2">
      <c r="I306" s="56"/>
      <c r="J306" s="56"/>
      <c r="K306" s="56"/>
    </row>
    <row r="307" spans="9:11" x14ac:dyDescent="0.2">
      <c r="I307" s="56"/>
      <c r="J307" s="56"/>
      <c r="K307" s="56"/>
    </row>
    <row r="308" spans="9:11" x14ac:dyDescent="0.2">
      <c r="I308" s="56"/>
      <c r="J308" s="56"/>
      <c r="K308" s="56"/>
    </row>
    <row r="309" spans="9:11" x14ac:dyDescent="0.2">
      <c r="I309" s="56"/>
      <c r="J309" s="56"/>
      <c r="K309" s="56"/>
    </row>
    <row r="310" spans="9:11" x14ac:dyDescent="0.2">
      <c r="I310" s="56"/>
      <c r="J310" s="56"/>
      <c r="K310" s="56"/>
    </row>
    <row r="311" spans="9:11" x14ac:dyDescent="0.2">
      <c r="I311" s="56"/>
      <c r="J311" s="56"/>
      <c r="K311" s="56"/>
    </row>
    <row r="312" spans="9:11" x14ac:dyDescent="0.2">
      <c r="I312" s="56"/>
      <c r="J312" s="56"/>
      <c r="K312" s="56"/>
    </row>
    <row r="313" spans="9:11" x14ac:dyDescent="0.2">
      <c r="I313" s="56"/>
      <c r="J313" s="56"/>
      <c r="K313" s="56"/>
    </row>
    <row r="314" spans="9:11" x14ac:dyDescent="0.2">
      <c r="I314" s="56"/>
      <c r="J314" s="56"/>
      <c r="K314" s="56"/>
    </row>
    <row r="315" spans="9:11" x14ac:dyDescent="0.2">
      <c r="I315" s="56"/>
      <c r="J315" s="56"/>
      <c r="K315" s="56"/>
    </row>
    <row r="316" spans="9:11" x14ac:dyDescent="0.2">
      <c r="I316" s="56"/>
      <c r="J316" s="56"/>
      <c r="K316" s="56"/>
    </row>
    <row r="317" spans="9:11" x14ac:dyDescent="0.2">
      <c r="I317" s="56"/>
      <c r="J317" s="56"/>
      <c r="K317" s="56"/>
    </row>
    <row r="318" spans="9:11" x14ac:dyDescent="0.2">
      <c r="I318" s="56"/>
      <c r="J318" s="56"/>
      <c r="K318" s="56"/>
    </row>
    <row r="319" spans="9:11" x14ac:dyDescent="0.2">
      <c r="I319" s="56"/>
      <c r="J319" s="56"/>
      <c r="K319" s="56"/>
    </row>
    <row r="320" spans="9:11" x14ac:dyDescent="0.2">
      <c r="I320" s="56"/>
      <c r="J320" s="56"/>
      <c r="K320" s="56"/>
    </row>
  </sheetData>
  <phoneticPr fontId="1" type="noConversion"/>
  <pageMargins left="0.75" right="0.75" top="1" bottom="1" header="0" footer="0"/>
  <pageSetup paperSize="9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4"/>
  <sheetViews>
    <sheetView tabSelected="1" zoomScaleNormal="100" workbookViewId="0"/>
  </sheetViews>
  <sheetFormatPr baseColWidth="10" defaultRowHeight="12.75" x14ac:dyDescent="0.2"/>
  <cols>
    <col min="1" max="1" width="20.140625" customWidth="1"/>
    <col min="2" max="2" width="25.5703125" customWidth="1"/>
    <col min="5" max="5" width="12.140625" bestFit="1" customWidth="1"/>
    <col min="6" max="7" width="11.7109375" bestFit="1" customWidth="1"/>
    <col min="9" max="9" width="12.140625" style="36" bestFit="1" customWidth="1"/>
    <col min="10" max="11" width="11.7109375" style="36" bestFit="1" customWidth="1"/>
    <col min="12" max="12" width="12.140625" style="36" bestFit="1" customWidth="1"/>
    <col min="13" max="14" width="11.42578125" style="42"/>
  </cols>
  <sheetData>
    <row r="1" spans="1:14" x14ac:dyDescent="0.2">
      <c r="A1" s="50" t="s">
        <v>0</v>
      </c>
      <c r="B1" s="50" t="s">
        <v>69</v>
      </c>
      <c r="C1" s="51" t="s">
        <v>70</v>
      </c>
      <c r="D1" s="51" t="s">
        <v>71</v>
      </c>
      <c r="E1" s="49" t="s">
        <v>72</v>
      </c>
      <c r="F1" s="49" t="s">
        <v>73</v>
      </c>
      <c r="G1" s="49" t="s">
        <v>74</v>
      </c>
      <c r="H1" s="49" t="s">
        <v>75</v>
      </c>
      <c r="I1" s="52" t="s">
        <v>76</v>
      </c>
      <c r="J1" s="49" t="s">
        <v>77</v>
      </c>
      <c r="K1" s="49" t="s">
        <v>78</v>
      </c>
      <c r="L1" s="49" t="s">
        <v>79</v>
      </c>
      <c r="M1" s="37" t="s">
        <v>80</v>
      </c>
      <c r="N1" s="37" t="s">
        <v>81</v>
      </c>
    </row>
    <row r="2" spans="1:14" x14ac:dyDescent="0.2">
      <c r="A2" s="9" t="s">
        <v>82</v>
      </c>
      <c r="B2" s="12" t="s">
        <v>83</v>
      </c>
      <c r="C2" s="20"/>
      <c r="D2" s="23"/>
      <c r="E2" s="29"/>
      <c r="F2" s="32"/>
      <c r="G2" s="29"/>
      <c r="H2" s="25"/>
      <c r="I2" s="30"/>
      <c r="J2" s="35"/>
      <c r="K2" s="31"/>
      <c r="L2" s="33"/>
      <c r="M2" s="46"/>
      <c r="N2" s="38"/>
    </row>
    <row r="3" spans="1:14" x14ac:dyDescent="0.2">
      <c r="A3" s="10" t="s">
        <v>84</v>
      </c>
      <c r="B3" s="13" t="s">
        <v>85</v>
      </c>
      <c r="C3" s="14">
        <f t="shared" ref="C3:H3" si="0">SUM(C4:C69)</f>
        <v>61865658</v>
      </c>
      <c r="D3" s="14">
        <f t="shared" si="0"/>
        <v>63054095</v>
      </c>
      <c r="E3" s="14">
        <f t="shared" si="0"/>
        <v>62630404</v>
      </c>
      <c r="F3" s="14">
        <f t="shared" si="0"/>
        <v>66496696</v>
      </c>
      <c r="G3" s="14">
        <f t="shared" si="0"/>
        <v>69058315</v>
      </c>
      <c r="H3" s="14">
        <f t="shared" si="0"/>
        <v>66312649</v>
      </c>
      <c r="I3" s="14">
        <f t="shared" ref="I3:N3" si="1">SUM(I4:I69)</f>
        <v>66783037</v>
      </c>
      <c r="J3" s="14">
        <f>SUM(J4:J69)</f>
        <v>68529599</v>
      </c>
      <c r="K3" s="14">
        <f t="shared" si="1"/>
        <v>69980712</v>
      </c>
      <c r="L3" s="14">
        <f t="shared" si="1"/>
        <v>67599180</v>
      </c>
      <c r="M3" s="14">
        <f t="shared" si="1"/>
        <v>66584881</v>
      </c>
      <c r="N3" s="14">
        <f t="shared" si="1"/>
        <v>79011051</v>
      </c>
    </row>
    <row r="4" spans="1:14" ht="12.75" customHeight="1" x14ac:dyDescent="0.2">
      <c r="A4" s="9" t="s">
        <v>86</v>
      </c>
      <c r="B4" s="12" t="s">
        <v>87</v>
      </c>
      <c r="C4" s="21"/>
      <c r="D4" s="24"/>
      <c r="E4" s="21"/>
      <c r="F4" s="24"/>
      <c r="G4" s="21"/>
      <c r="H4" s="24"/>
      <c r="I4" s="21"/>
      <c r="J4" s="24"/>
      <c r="K4" s="21"/>
      <c r="L4" s="24"/>
      <c r="M4" s="47"/>
      <c r="N4" s="39"/>
    </row>
    <row r="5" spans="1:14" ht="12.75" customHeight="1" x14ac:dyDescent="0.2">
      <c r="A5" s="9" t="s">
        <v>88</v>
      </c>
      <c r="B5" s="12" t="s">
        <v>89</v>
      </c>
      <c r="C5" s="21"/>
      <c r="D5" s="24"/>
      <c r="E5" s="21"/>
      <c r="F5" s="24"/>
      <c r="G5" s="21"/>
      <c r="H5" s="24"/>
      <c r="I5" s="21"/>
      <c r="J5" s="24"/>
      <c r="K5" s="21"/>
      <c r="L5" s="24"/>
      <c r="M5" s="47"/>
      <c r="N5" s="39"/>
    </row>
    <row r="6" spans="1:14" ht="12.75" customHeight="1" x14ac:dyDescent="0.2">
      <c r="A6" s="9" t="s">
        <v>90</v>
      </c>
      <c r="B6" s="12" t="s">
        <v>3</v>
      </c>
      <c r="C6" s="21">
        <v>24360384</v>
      </c>
      <c r="D6" s="24">
        <v>25928245</v>
      </c>
      <c r="E6" s="21">
        <v>26473251</v>
      </c>
      <c r="F6" s="24">
        <v>27244967</v>
      </c>
      <c r="G6" s="21">
        <v>27930976</v>
      </c>
      <c r="H6" s="24">
        <v>27951726</v>
      </c>
      <c r="I6" s="21">
        <v>27229242</v>
      </c>
      <c r="J6" s="24">
        <v>27229242</v>
      </c>
      <c r="K6" s="21">
        <v>26942347</v>
      </c>
      <c r="L6" s="24">
        <v>27411564</v>
      </c>
      <c r="M6" s="47">
        <v>27155302</v>
      </c>
      <c r="N6" s="39">
        <v>28252910</v>
      </c>
    </row>
    <row r="7" spans="1:14" ht="12.75" customHeight="1" x14ac:dyDescent="0.2">
      <c r="A7" s="9" t="s">
        <v>91</v>
      </c>
      <c r="B7" s="12" t="s">
        <v>92</v>
      </c>
      <c r="C7" s="21"/>
      <c r="D7" s="24"/>
      <c r="E7" s="21"/>
      <c r="F7" s="24"/>
      <c r="G7" s="21"/>
      <c r="H7" s="24"/>
      <c r="I7" s="21"/>
      <c r="J7" s="24"/>
      <c r="K7" s="21"/>
      <c r="L7" s="24"/>
      <c r="M7" s="47"/>
      <c r="N7" s="39"/>
    </row>
    <row r="8" spans="1:14" ht="12.75" customHeight="1" x14ac:dyDescent="0.2">
      <c r="A8" s="9" t="s">
        <v>504</v>
      </c>
      <c r="B8" s="12" t="s">
        <v>505</v>
      </c>
      <c r="C8" s="21">
        <v>15109198</v>
      </c>
      <c r="D8" s="24">
        <v>16800729</v>
      </c>
      <c r="E8" s="21">
        <v>15683785</v>
      </c>
      <c r="F8" s="24">
        <v>16406881</v>
      </c>
      <c r="G8" s="21">
        <v>17016449</v>
      </c>
      <c r="H8" s="24">
        <v>16715087</v>
      </c>
      <c r="I8" s="21">
        <v>16178155</v>
      </c>
      <c r="J8" s="24">
        <v>16261800</v>
      </c>
      <c r="K8" s="21">
        <v>16294310</v>
      </c>
      <c r="L8" s="24">
        <v>17782960</v>
      </c>
      <c r="M8" s="47">
        <v>16319820</v>
      </c>
      <c r="N8" s="39">
        <v>16997374</v>
      </c>
    </row>
    <row r="9" spans="1:14" ht="12.75" customHeight="1" x14ac:dyDescent="0.2">
      <c r="A9" s="9" t="s">
        <v>4</v>
      </c>
      <c r="B9" s="12" t="s">
        <v>5</v>
      </c>
      <c r="C9" s="21"/>
      <c r="D9" s="24"/>
      <c r="E9" s="21"/>
      <c r="F9" s="24"/>
      <c r="G9" s="21"/>
      <c r="H9" s="24"/>
      <c r="I9" s="21"/>
      <c r="J9" s="24"/>
      <c r="K9" s="21"/>
      <c r="L9" s="24"/>
      <c r="M9" s="47"/>
      <c r="N9" s="39"/>
    </row>
    <row r="10" spans="1:14" ht="12.75" customHeight="1" x14ac:dyDescent="0.2">
      <c r="A10" s="9" t="s">
        <v>93</v>
      </c>
      <c r="B10" s="12" t="s">
        <v>94</v>
      </c>
      <c r="C10" s="21"/>
      <c r="D10" s="24"/>
      <c r="E10" s="21"/>
      <c r="F10" s="24"/>
      <c r="G10" s="21"/>
      <c r="H10" s="24"/>
      <c r="I10" s="21"/>
      <c r="J10" s="24"/>
      <c r="K10" s="21"/>
      <c r="L10" s="24"/>
      <c r="M10" s="47"/>
      <c r="N10" s="39"/>
    </row>
    <row r="11" spans="1:14" ht="12.75" customHeight="1" x14ac:dyDescent="0.2">
      <c r="A11" s="9" t="s">
        <v>6</v>
      </c>
      <c r="B11" s="12" t="s">
        <v>7</v>
      </c>
      <c r="C11" s="21"/>
      <c r="D11" s="24"/>
      <c r="E11" s="21"/>
      <c r="F11" s="24"/>
      <c r="G11" s="21"/>
      <c r="H11" s="24"/>
      <c r="I11" s="21"/>
      <c r="J11" s="24"/>
      <c r="K11" s="21"/>
      <c r="L11" s="24"/>
      <c r="M11" s="47"/>
      <c r="N11" s="39"/>
    </row>
    <row r="12" spans="1:14" ht="12.75" customHeight="1" x14ac:dyDescent="0.2">
      <c r="A12" s="9" t="s">
        <v>95</v>
      </c>
      <c r="B12" s="12" t="s">
        <v>96</v>
      </c>
      <c r="C12" s="21"/>
      <c r="D12" s="24"/>
      <c r="E12" s="21"/>
      <c r="F12" s="24"/>
      <c r="G12" s="21"/>
      <c r="H12" s="24"/>
      <c r="I12" s="21"/>
      <c r="J12" s="24"/>
      <c r="K12" s="21"/>
      <c r="L12" s="24"/>
      <c r="M12" s="47"/>
      <c r="N12" s="39"/>
    </row>
    <row r="13" spans="1:14" ht="12.75" customHeight="1" x14ac:dyDescent="0.2">
      <c r="A13" s="9" t="s">
        <v>506</v>
      </c>
      <c r="B13" s="12" t="s">
        <v>507</v>
      </c>
      <c r="C13" s="21">
        <v>3654076</v>
      </c>
      <c r="D13" s="21">
        <v>3889255</v>
      </c>
      <c r="E13" s="21">
        <v>3974024</v>
      </c>
      <c r="F13" s="24">
        <v>4116756</v>
      </c>
      <c r="G13" s="21">
        <v>4189657</v>
      </c>
      <c r="H13" s="24">
        <v>4192771</v>
      </c>
      <c r="I13" s="21">
        <v>4084398</v>
      </c>
      <c r="J13" s="24">
        <v>4084398</v>
      </c>
      <c r="K13" s="21">
        <v>4041363</v>
      </c>
      <c r="L13" s="24">
        <v>4019126</v>
      </c>
      <c r="M13" s="47">
        <v>4073307</v>
      </c>
      <c r="N13" s="39">
        <v>4237945</v>
      </c>
    </row>
    <row r="14" spans="1:14" ht="12.75" customHeight="1" x14ac:dyDescent="0.2">
      <c r="A14" s="9" t="s">
        <v>97</v>
      </c>
      <c r="B14" s="12" t="s">
        <v>98</v>
      </c>
      <c r="C14" s="21"/>
      <c r="D14" s="24"/>
      <c r="E14" s="21"/>
      <c r="F14" s="24"/>
      <c r="G14" s="21"/>
      <c r="H14" s="24"/>
      <c r="I14" s="21"/>
      <c r="J14" s="24"/>
      <c r="K14" s="21"/>
      <c r="L14" s="24"/>
      <c r="M14" s="47"/>
      <c r="N14" s="39"/>
    </row>
    <row r="15" spans="1:14" ht="12.75" customHeight="1" x14ac:dyDescent="0.2">
      <c r="A15" s="9" t="s">
        <v>8</v>
      </c>
      <c r="B15" s="12" t="s">
        <v>9</v>
      </c>
      <c r="C15" s="21"/>
      <c r="D15" s="24"/>
      <c r="E15" s="21"/>
      <c r="F15" s="24"/>
      <c r="G15" s="21"/>
      <c r="H15" s="24"/>
      <c r="I15" s="21"/>
      <c r="J15" s="24"/>
      <c r="K15" s="21"/>
      <c r="L15" s="24"/>
      <c r="M15" s="47"/>
      <c r="N15" s="39"/>
    </row>
    <row r="16" spans="1:14" ht="12.75" customHeight="1" x14ac:dyDescent="0.2">
      <c r="A16" s="9" t="s">
        <v>99</v>
      </c>
      <c r="B16" s="12" t="s">
        <v>100</v>
      </c>
      <c r="C16" s="21"/>
      <c r="D16" s="24"/>
      <c r="E16" s="21"/>
      <c r="F16" s="24"/>
      <c r="G16" s="21"/>
      <c r="H16" s="24"/>
      <c r="I16" s="21"/>
      <c r="J16" s="24"/>
      <c r="K16" s="21"/>
      <c r="L16" s="24"/>
      <c r="M16" s="47"/>
      <c r="N16" s="39"/>
    </row>
    <row r="17" spans="1:14" ht="12.75" customHeight="1" x14ac:dyDescent="0.2">
      <c r="A17" s="9" t="s">
        <v>101</v>
      </c>
      <c r="B17" s="12" t="s">
        <v>102</v>
      </c>
      <c r="C17" s="21"/>
      <c r="D17" s="24"/>
      <c r="E17" s="21"/>
      <c r="F17" s="24"/>
      <c r="G17" s="21"/>
      <c r="H17" s="24"/>
      <c r="I17" s="21"/>
      <c r="J17" s="24"/>
      <c r="K17" s="21"/>
      <c r="L17" s="24"/>
      <c r="M17" s="47"/>
      <c r="N17" s="39"/>
    </row>
    <row r="18" spans="1:14" ht="12.75" customHeight="1" x14ac:dyDescent="0.2">
      <c r="A18" s="9" t="s">
        <v>583</v>
      </c>
      <c r="B18" s="12" t="s">
        <v>584</v>
      </c>
      <c r="C18" s="21">
        <v>66121</v>
      </c>
      <c r="D18" s="21">
        <v>66121</v>
      </c>
      <c r="E18" s="21">
        <v>66121</v>
      </c>
      <c r="F18" s="24">
        <v>66121</v>
      </c>
      <c r="G18" s="21">
        <v>66121</v>
      </c>
      <c r="H18" s="24">
        <v>66121</v>
      </c>
      <c r="I18" s="21">
        <v>66121</v>
      </c>
      <c r="J18" s="24">
        <v>66121</v>
      </c>
      <c r="K18" s="21">
        <v>66121</v>
      </c>
      <c r="L18" s="24">
        <v>66121</v>
      </c>
      <c r="M18" s="47">
        <v>66121</v>
      </c>
      <c r="N18" s="39">
        <v>64986</v>
      </c>
    </row>
    <row r="19" spans="1:14" ht="12.75" customHeight="1" x14ac:dyDescent="0.2">
      <c r="A19" s="9" t="s">
        <v>508</v>
      </c>
      <c r="B19" s="12" t="s">
        <v>509</v>
      </c>
      <c r="C19" s="21"/>
      <c r="D19" s="24"/>
      <c r="E19" s="21"/>
      <c r="F19" s="24"/>
      <c r="G19" s="21"/>
      <c r="H19" s="24"/>
      <c r="I19" s="21"/>
      <c r="J19" s="24"/>
      <c r="K19" s="21"/>
      <c r="L19" s="24"/>
      <c r="M19" s="47"/>
      <c r="N19" s="39"/>
    </row>
    <row r="20" spans="1:14" ht="12.75" customHeight="1" x14ac:dyDescent="0.2">
      <c r="A20" s="9" t="s">
        <v>510</v>
      </c>
      <c r="B20" s="12" t="s">
        <v>511</v>
      </c>
      <c r="C20" s="21">
        <v>2073246</v>
      </c>
      <c r="D20" s="21">
        <v>2204827</v>
      </c>
      <c r="E20" s="21">
        <v>2184586</v>
      </c>
      <c r="F20" s="24">
        <v>2283205</v>
      </c>
      <c r="G20" s="21">
        <v>2332212</v>
      </c>
      <c r="H20" s="24">
        <v>2316100</v>
      </c>
      <c r="I20" s="21">
        <v>2271792</v>
      </c>
      <c r="J20" s="24">
        <v>2314086</v>
      </c>
      <c r="K20" s="21">
        <v>2271792</v>
      </c>
      <c r="L20" s="24">
        <v>2276827</v>
      </c>
      <c r="M20" s="47">
        <v>2276827</v>
      </c>
      <c r="N20" s="39">
        <v>2246617</v>
      </c>
    </row>
    <row r="21" spans="1:14" ht="12.75" customHeight="1" x14ac:dyDescent="0.2">
      <c r="A21" s="9" t="s">
        <v>512</v>
      </c>
      <c r="B21" s="12" t="s">
        <v>513</v>
      </c>
      <c r="C21" s="21">
        <v>191157</v>
      </c>
      <c r="D21" s="24">
        <v>191157</v>
      </c>
      <c r="E21" s="24">
        <v>191157</v>
      </c>
      <c r="F21" s="24">
        <v>191157</v>
      </c>
      <c r="G21" s="21">
        <v>191157</v>
      </c>
      <c r="H21" s="24">
        <v>191157</v>
      </c>
      <c r="I21" s="21">
        <v>191157</v>
      </c>
      <c r="J21" s="24">
        <v>191157</v>
      </c>
      <c r="K21" s="21">
        <v>191157</v>
      </c>
      <c r="L21" s="24">
        <v>191157</v>
      </c>
      <c r="M21" s="47">
        <v>191157</v>
      </c>
      <c r="N21" s="39">
        <v>202626</v>
      </c>
    </row>
    <row r="22" spans="1:14" ht="12.75" customHeight="1" x14ac:dyDescent="0.2">
      <c r="A22" s="9" t="s">
        <v>10</v>
      </c>
      <c r="B22" s="12" t="s">
        <v>11</v>
      </c>
      <c r="C22" s="21"/>
      <c r="D22" s="24"/>
      <c r="E22" s="21"/>
      <c r="F22" s="24"/>
      <c r="G22" s="21"/>
      <c r="H22" s="24"/>
      <c r="I22" s="21"/>
      <c r="J22" s="24"/>
      <c r="K22" s="21"/>
      <c r="L22" s="24"/>
      <c r="M22" s="47"/>
      <c r="N22" s="39"/>
    </row>
    <row r="23" spans="1:14" ht="12.75" customHeight="1" x14ac:dyDescent="0.2">
      <c r="A23" s="9" t="s">
        <v>103</v>
      </c>
      <c r="B23" s="12" t="s">
        <v>104</v>
      </c>
      <c r="C23" s="21"/>
      <c r="D23" s="24"/>
      <c r="E23" s="21"/>
      <c r="F23" s="24"/>
      <c r="G23" s="21"/>
      <c r="H23" s="24"/>
      <c r="I23" s="21"/>
      <c r="J23" s="24"/>
      <c r="K23" s="21"/>
      <c r="L23" s="24"/>
      <c r="M23" s="47"/>
      <c r="N23" s="39"/>
    </row>
    <row r="24" spans="1:14" ht="12.75" customHeight="1" x14ac:dyDescent="0.2">
      <c r="A24" s="9" t="s">
        <v>12</v>
      </c>
      <c r="B24" s="12" t="s">
        <v>13</v>
      </c>
      <c r="C24" s="21"/>
      <c r="D24" s="24"/>
      <c r="E24" s="21"/>
      <c r="F24" s="24"/>
      <c r="G24" s="21"/>
      <c r="H24" s="24"/>
      <c r="I24" s="21"/>
      <c r="J24" s="24"/>
      <c r="K24" s="21"/>
      <c r="L24" s="24"/>
      <c r="M24" s="47"/>
      <c r="N24" s="39"/>
    </row>
    <row r="25" spans="1:14" ht="12.75" customHeight="1" x14ac:dyDescent="0.2">
      <c r="A25" s="9" t="s">
        <v>105</v>
      </c>
      <c r="B25" s="12" t="s">
        <v>106</v>
      </c>
      <c r="C25" s="21"/>
      <c r="D25" s="24"/>
      <c r="E25" s="21"/>
      <c r="F25" s="24"/>
      <c r="G25" s="21"/>
      <c r="H25" s="24"/>
      <c r="I25" s="21"/>
      <c r="J25" s="24"/>
      <c r="K25" s="21"/>
      <c r="L25" s="24"/>
      <c r="M25" s="47"/>
      <c r="N25" s="39"/>
    </row>
    <row r="26" spans="1:14" ht="12.75" customHeight="1" x14ac:dyDescent="0.2">
      <c r="A26" s="9" t="s">
        <v>14</v>
      </c>
      <c r="B26" s="12" t="s">
        <v>15</v>
      </c>
      <c r="C26" s="21"/>
      <c r="D26" s="24"/>
      <c r="E26" s="21"/>
      <c r="F26" s="24"/>
      <c r="G26" s="21"/>
      <c r="H26" s="24"/>
      <c r="I26" s="21"/>
      <c r="J26" s="24"/>
      <c r="K26" s="21"/>
      <c r="L26" s="24"/>
      <c r="M26" s="47"/>
      <c r="N26" s="39"/>
    </row>
    <row r="27" spans="1:14" ht="12.75" customHeight="1" x14ac:dyDescent="0.2">
      <c r="A27" s="9" t="s">
        <v>16</v>
      </c>
      <c r="B27" s="12" t="s">
        <v>17</v>
      </c>
      <c r="C27" s="21"/>
      <c r="D27" s="24"/>
      <c r="E27" s="21"/>
      <c r="F27" s="24"/>
      <c r="G27" s="21"/>
      <c r="H27" s="24"/>
      <c r="I27" s="21"/>
      <c r="J27" s="24"/>
      <c r="K27" s="21"/>
      <c r="L27" s="24"/>
      <c r="M27" s="47"/>
      <c r="N27" s="39"/>
    </row>
    <row r="28" spans="1:14" ht="12.75" customHeight="1" x14ac:dyDescent="0.2">
      <c r="A28" s="9" t="s">
        <v>18</v>
      </c>
      <c r="B28" s="12" t="s">
        <v>19</v>
      </c>
      <c r="C28" s="21"/>
      <c r="D28" s="24"/>
      <c r="E28" s="21"/>
      <c r="F28" s="24"/>
      <c r="G28" s="21"/>
      <c r="H28" s="24"/>
      <c r="I28" s="21"/>
      <c r="J28" s="24"/>
      <c r="K28" s="21"/>
      <c r="L28" s="24"/>
      <c r="M28" s="47"/>
      <c r="N28" s="39"/>
    </row>
    <row r="29" spans="1:14" ht="12.75" customHeight="1" x14ac:dyDescent="0.2">
      <c r="A29" s="9" t="s">
        <v>107</v>
      </c>
      <c r="B29" s="12" t="s">
        <v>108</v>
      </c>
      <c r="C29" s="21"/>
      <c r="D29" s="24"/>
      <c r="E29" s="21"/>
      <c r="F29" s="24"/>
      <c r="G29" s="21"/>
      <c r="H29" s="24"/>
      <c r="I29" s="21"/>
      <c r="J29" s="24"/>
      <c r="K29" s="21"/>
      <c r="L29" s="24"/>
      <c r="M29" s="47"/>
      <c r="N29" s="39"/>
    </row>
    <row r="30" spans="1:14" ht="12.75" customHeight="1" x14ac:dyDescent="0.2">
      <c r="A30" s="9" t="s">
        <v>514</v>
      </c>
      <c r="B30" s="12" t="s">
        <v>515</v>
      </c>
      <c r="C30" s="21">
        <v>352410</v>
      </c>
      <c r="D30" s="21">
        <v>352410</v>
      </c>
      <c r="E30" s="21">
        <v>417865</v>
      </c>
      <c r="F30" s="24">
        <v>385372</v>
      </c>
      <c r="G30" s="21">
        <v>393428</v>
      </c>
      <c r="H30" s="24">
        <v>410816</v>
      </c>
      <c r="I30" s="21">
        <v>394704</v>
      </c>
      <c r="J30" s="24">
        <v>352460</v>
      </c>
      <c r="K30" s="21">
        <v>369529</v>
      </c>
      <c r="L30" s="24">
        <v>396718</v>
      </c>
      <c r="M30" s="47">
        <v>382217</v>
      </c>
      <c r="N30" s="39">
        <v>357481</v>
      </c>
    </row>
    <row r="31" spans="1:14" ht="12.75" customHeight="1" x14ac:dyDescent="0.2">
      <c r="A31" s="9" t="s">
        <v>516</v>
      </c>
      <c r="B31" s="12" t="s">
        <v>517</v>
      </c>
      <c r="C31" s="21"/>
      <c r="D31" s="24"/>
      <c r="E31" s="21"/>
      <c r="F31" s="24"/>
      <c r="G31" s="21"/>
      <c r="H31" s="24"/>
      <c r="I31" s="21"/>
      <c r="J31" s="24"/>
      <c r="K31" s="21"/>
      <c r="L31" s="24"/>
      <c r="M31" s="47"/>
      <c r="N31" s="39"/>
    </row>
    <row r="32" spans="1:14" ht="12.75" customHeight="1" x14ac:dyDescent="0.2">
      <c r="A32" s="9" t="s">
        <v>518</v>
      </c>
      <c r="B32" s="12" t="s">
        <v>519</v>
      </c>
      <c r="C32" s="21"/>
      <c r="D32" s="24"/>
      <c r="E32" s="21"/>
      <c r="F32" s="24"/>
      <c r="G32" s="21"/>
      <c r="H32" s="24"/>
      <c r="I32" s="21"/>
      <c r="J32" s="24"/>
      <c r="K32" s="21"/>
      <c r="L32" s="24"/>
      <c r="M32" s="47"/>
      <c r="N32" s="39"/>
    </row>
    <row r="33" spans="1:14" ht="12.75" customHeight="1" x14ac:dyDescent="0.2">
      <c r="A33" s="9" t="s">
        <v>109</v>
      </c>
      <c r="B33" s="12" t="s">
        <v>110</v>
      </c>
      <c r="C33" s="21"/>
      <c r="D33" s="24"/>
      <c r="E33" s="21"/>
      <c r="F33" s="24"/>
      <c r="G33" s="21"/>
      <c r="H33" s="24"/>
      <c r="I33" s="21"/>
      <c r="J33" s="24"/>
      <c r="K33" s="21"/>
      <c r="L33" s="24"/>
      <c r="M33" s="47"/>
      <c r="N33" s="39"/>
    </row>
    <row r="34" spans="1:14" ht="12.75" customHeight="1" x14ac:dyDescent="0.2">
      <c r="A34" s="9" t="s">
        <v>20</v>
      </c>
      <c r="B34" s="12" t="s">
        <v>21</v>
      </c>
      <c r="C34" s="21"/>
      <c r="D34" s="24"/>
      <c r="E34" s="21"/>
      <c r="F34" s="24"/>
      <c r="G34" s="21"/>
      <c r="H34" s="24"/>
      <c r="I34" s="21"/>
      <c r="J34" s="24"/>
      <c r="K34" s="21"/>
      <c r="L34" s="24"/>
      <c r="M34" s="47"/>
      <c r="N34" s="39"/>
    </row>
    <row r="35" spans="1:14" ht="12.75" customHeight="1" x14ac:dyDescent="0.2">
      <c r="A35" s="9" t="s">
        <v>520</v>
      </c>
      <c r="B35" s="12" t="s">
        <v>521</v>
      </c>
      <c r="C35" s="21">
        <v>1076714</v>
      </c>
      <c r="D35" s="24">
        <v>1472747</v>
      </c>
      <c r="E35" s="24">
        <v>1345811</v>
      </c>
      <c r="F35" s="24">
        <v>1247772</v>
      </c>
      <c r="G35" s="21">
        <v>1511225</v>
      </c>
      <c r="H35" s="24">
        <v>1578022</v>
      </c>
      <c r="I35" s="21">
        <v>1341735</v>
      </c>
      <c r="J35" s="24">
        <v>1267706</v>
      </c>
      <c r="K35" s="21">
        <v>2109620</v>
      </c>
      <c r="L35" s="24">
        <v>1690740</v>
      </c>
      <c r="M35" s="47">
        <v>2012900</v>
      </c>
      <c r="N35" s="39">
        <v>2076750</v>
      </c>
    </row>
    <row r="36" spans="1:14" ht="12.75" customHeight="1" x14ac:dyDescent="0.2">
      <c r="A36" s="9" t="s">
        <v>522</v>
      </c>
      <c r="B36" s="12" t="s">
        <v>523</v>
      </c>
      <c r="C36" s="21">
        <v>338341</v>
      </c>
      <c r="D36" s="24">
        <v>338341</v>
      </c>
      <c r="E36" s="24">
        <v>365188</v>
      </c>
      <c r="F36" s="24">
        <v>365188</v>
      </c>
      <c r="G36" s="21">
        <v>365188</v>
      </c>
      <c r="H36" s="24">
        <v>263134</v>
      </c>
      <c r="I36" s="21">
        <v>365188</v>
      </c>
      <c r="J36" s="24">
        <v>821579</v>
      </c>
      <c r="K36" s="21">
        <v>365188</v>
      </c>
      <c r="L36" s="24">
        <v>477628</v>
      </c>
      <c r="M36" s="47">
        <v>444271</v>
      </c>
      <c r="N36" s="39">
        <v>470926</v>
      </c>
    </row>
    <row r="37" spans="1:14" ht="12.75" customHeight="1" x14ac:dyDescent="0.2">
      <c r="A37" s="9" t="s">
        <v>524</v>
      </c>
      <c r="B37" s="12" t="s">
        <v>525</v>
      </c>
      <c r="C37" s="21">
        <v>1768111</v>
      </c>
      <c r="D37" s="24">
        <v>1840380</v>
      </c>
      <c r="E37" s="21">
        <v>1876111</v>
      </c>
      <c r="F37" s="24">
        <v>1938091</v>
      </c>
      <c r="G37" s="21">
        <v>1953263</v>
      </c>
      <c r="H37" s="24">
        <v>1955938</v>
      </c>
      <c r="I37" s="21">
        <v>1942949</v>
      </c>
      <c r="J37" s="24">
        <v>1942949</v>
      </c>
      <c r="K37" s="21">
        <v>1923476</v>
      </c>
      <c r="L37" s="24">
        <v>1953875</v>
      </c>
      <c r="M37" s="47">
        <v>1939818</v>
      </c>
      <c r="N37" s="39">
        <v>2017342</v>
      </c>
    </row>
    <row r="38" spans="1:14" ht="12.75" customHeight="1" x14ac:dyDescent="0.2">
      <c r="A38" s="9" t="s">
        <v>548</v>
      </c>
      <c r="B38" s="12" t="s">
        <v>577</v>
      </c>
      <c r="C38" s="21"/>
      <c r="D38" s="21"/>
      <c r="E38" s="21"/>
      <c r="F38" s="24"/>
      <c r="G38" s="21"/>
      <c r="H38" s="24"/>
      <c r="I38" s="21"/>
      <c r="J38" s="24"/>
      <c r="K38" s="21"/>
      <c r="L38" s="24"/>
      <c r="M38" s="47"/>
      <c r="N38" s="39"/>
    </row>
    <row r="39" spans="1:14" ht="12.75" customHeight="1" x14ac:dyDescent="0.2">
      <c r="A39" s="9" t="s">
        <v>526</v>
      </c>
      <c r="B39" s="12" t="s">
        <v>527</v>
      </c>
      <c r="C39" s="21">
        <v>1931238</v>
      </c>
      <c r="D39" s="24">
        <v>2236728</v>
      </c>
      <c r="E39" s="21">
        <v>2378233</v>
      </c>
      <c r="F39" s="24">
        <v>2406786</v>
      </c>
      <c r="G39" s="21">
        <v>2628652</v>
      </c>
      <c r="H39" s="24">
        <v>2600082</v>
      </c>
      <c r="I39" s="21">
        <v>2385309</v>
      </c>
      <c r="J39" s="24">
        <v>2547161</v>
      </c>
      <c r="K39" s="21">
        <v>2547161</v>
      </c>
      <c r="L39" s="24">
        <v>2548361</v>
      </c>
      <c r="M39" s="47">
        <v>2548361</v>
      </c>
      <c r="N39" s="39">
        <v>2625550</v>
      </c>
    </row>
    <row r="40" spans="1:14" ht="12.75" customHeight="1" x14ac:dyDescent="0.2">
      <c r="A40" s="9" t="s">
        <v>111</v>
      </c>
      <c r="B40" s="12" t="s">
        <v>22</v>
      </c>
      <c r="C40" s="21"/>
      <c r="D40" s="24"/>
      <c r="E40" s="21"/>
      <c r="F40" s="24"/>
      <c r="G40" s="21"/>
      <c r="H40" s="24"/>
      <c r="I40" s="21"/>
      <c r="J40" s="24"/>
      <c r="K40" s="21"/>
      <c r="L40" s="24"/>
      <c r="M40" s="47"/>
      <c r="N40" s="39"/>
    </row>
    <row r="41" spans="1:14" ht="12.75" customHeight="1" x14ac:dyDescent="0.2">
      <c r="A41" s="9" t="s">
        <v>528</v>
      </c>
      <c r="B41" s="12" t="s">
        <v>529</v>
      </c>
      <c r="C41" s="21">
        <v>4118295</v>
      </c>
      <c r="D41" s="24">
        <v>4376262</v>
      </c>
      <c r="E41" s="21">
        <v>4345224</v>
      </c>
      <c r="F41" s="24">
        <v>5073739</v>
      </c>
      <c r="G41" s="21">
        <v>5120835</v>
      </c>
      <c r="H41" s="24">
        <v>4256433</v>
      </c>
      <c r="I41" s="21">
        <v>4256433</v>
      </c>
      <c r="J41" s="24">
        <v>7127845</v>
      </c>
      <c r="K41" s="21">
        <v>5882856</v>
      </c>
      <c r="L41" s="24">
        <v>4233212</v>
      </c>
      <c r="M41" s="47">
        <v>4219795</v>
      </c>
      <c r="N41" s="39">
        <v>4150000</v>
      </c>
    </row>
    <row r="42" spans="1:14" ht="12.75" customHeight="1" x14ac:dyDescent="0.2">
      <c r="A42" s="9" t="s">
        <v>112</v>
      </c>
      <c r="B42" s="12" t="s">
        <v>113</v>
      </c>
      <c r="C42" s="21"/>
      <c r="D42" s="24"/>
      <c r="E42" s="21"/>
      <c r="F42" s="24"/>
      <c r="G42" s="21"/>
      <c r="H42" s="24"/>
      <c r="I42" s="21"/>
      <c r="J42" s="24"/>
      <c r="K42" s="21"/>
      <c r="L42" s="24"/>
      <c r="M42" s="47"/>
      <c r="N42" s="39"/>
    </row>
    <row r="43" spans="1:14" ht="12.75" customHeight="1" x14ac:dyDescent="0.2">
      <c r="A43" s="9" t="s">
        <v>114</v>
      </c>
      <c r="B43" s="12" t="s">
        <v>115</v>
      </c>
      <c r="C43" s="21"/>
      <c r="D43" s="24"/>
      <c r="E43" s="21"/>
      <c r="F43" s="24"/>
      <c r="G43" s="21"/>
      <c r="H43" s="24"/>
      <c r="I43" s="21"/>
      <c r="J43" s="24"/>
      <c r="K43" s="21"/>
      <c r="L43" s="24"/>
      <c r="M43" s="47"/>
      <c r="N43" s="39"/>
    </row>
    <row r="44" spans="1:14" ht="12.75" customHeight="1" x14ac:dyDescent="0.2">
      <c r="A44" s="9" t="s">
        <v>116</v>
      </c>
      <c r="B44" s="12" t="s">
        <v>23</v>
      </c>
      <c r="C44" s="21">
        <v>1696561</v>
      </c>
      <c r="D44" s="24">
        <v>1810527</v>
      </c>
      <c r="E44" s="21">
        <v>1782682</v>
      </c>
      <c r="F44" s="24">
        <v>1897882</v>
      </c>
      <c r="G44" s="21">
        <v>1883931</v>
      </c>
      <c r="H44" s="24">
        <v>1850016</v>
      </c>
      <c r="I44" s="21">
        <v>1868421</v>
      </c>
      <c r="J44" s="24">
        <v>1917566</v>
      </c>
      <c r="K44" s="21">
        <v>1895232</v>
      </c>
      <c r="L44" s="24">
        <v>1907566</v>
      </c>
      <c r="M44" s="47">
        <v>1851445</v>
      </c>
      <c r="N44" s="39">
        <v>1920684</v>
      </c>
    </row>
    <row r="45" spans="1:14" ht="12.75" customHeight="1" x14ac:dyDescent="0.2">
      <c r="A45" s="9" t="s">
        <v>117</v>
      </c>
      <c r="B45" s="12" t="s">
        <v>118</v>
      </c>
      <c r="C45" s="21"/>
      <c r="D45" s="24"/>
      <c r="E45" s="21"/>
      <c r="F45" s="24"/>
      <c r="G45" s="21"/>
      <c r="H45" s="24"/>
      <c r="I45" s="21"/>
      <c r="J45" s="24"/>
      <c r="K45" s="21"/>
      <c r="L45" s="24"/>
      <c r="M45" s="47"/>
      <c r="N45" s="39"/>
    </row>
    <row r="46" spans="1:14" ht="12.75" customHeight="1" x14ac:dyDescent="0.2">
      <c r="A46" s="9" t="s">
        <v>119</v>
      </c>
      <c r="B46" s="12" t="s">
        <v>120</v>
      </c>
      <c r="C46" s="21"/>
      <c r="D46" s="24"/>
      <c r="E46" s="21"/>
      <c r="F46" s="24"/>
      <c r="G46" s="21"/>
      <c r="H46" s="24"/>
      <c r="I46" s="21"/>
      <c r="J46" s="24"/>
      <c r="K46" s="21"/>
      <c r="L46" s="24"/>
      <c r="M46" s="47"/>
      <c r="N46" s="39"/>
    </row>
    <row r="47" spans="1:14" ht="12.75" customHeight="1" x14ac:dyDescent="0.2">
      <c r="A47" s="9" t="s">
        <v>121</v>
      </c>
      <c r="B47" s="12" t="s">
        <v>122</v>
      </c>
      <c r="C47" s="21"/>
      <c r="D47" s="24"/>
      <c r="E47" s="21"/>
      <c r="F47" s="24"/>
      <c r="G47" s="21"/>
      <c r="H47" s="24"/>
      <c r="I47" s="21"/>
      <c r="J47" s="24"/>
      <c r="K47" s="21"/>
      <c r="L47" s="24"/>
      <c r="M47" s="47"/>
      <c r="N47" s="39"/>
    </row>
    <row r="48" spans="1:14" ht="12.75" customHeight="1" x14ac:dyDescent="0.2">
      <c r="A48" s="9" t="s">
        <v>585</v>
      </c>
      <c r="B48" s="12" t="s">
        <v>586</v>
      </c>
      <c r="C48" s="21">
        <v>649123</v>
      </c>
      <c r="D48" s="24"/>
      <c r="E48" s="21"/>
      <c r="F48" s="24">
        <v>907533</v>
      </c>
      <c r="G48" s="21"/>
      <c r="H48" s="24"/>
      <c r="I48" s="21">
        <v>726954</v>
      </c>
      <c r="J48" s="24"/>
      <c r="K48" s="21"/>
      <c r="L48" s="24">
        <v>828421</v>
      </c>
      <c r="M48" s="47"/>
      <c r="N48" s="39"/>
    </row>
    <row r="49" spans="1:14" ht="12.75" customHeight="1" x14ac:dyDescent="0.2">
      <c r="A49" s="9" t="s">
        <v>123</v>
      </c>
      <c r="B49" s="12" t="s">
        <v>124</v>
      </c>
      <c r="C49" s="21"/>
      <c r="D49" s="24"/>
      <c r="E49" s="21"/>
      <c r="F49" s="24"/>
      <c r="G49" s="21"/>
      <c r="H49" s="24"/>
      <c r="I49" s="21"/>
      <c r="J49" s="24"/>
      <c r="K49" s="21"/>
      <c r="L49" s="24"/>
      <c r="M49" s="47"/>
      <c r="N49" s="39"/>
    </row>
    <row r="50" spans="1:14" ht="12.75" customHeight="1" x14ac:dyDescent="0.2">
      <c r="A50" s="9" t="s">
        <v>125</v>
      </c>
      <c r="B50" s="12" t="s">
        <v>587</v>
      </c>
      <c r="C50" s="21"/>
      <c r="D50" s="24"/>
      <c r="E50" s="21"/>
      <c r="F50" s="24"/>
      <c r="G50" s="21"/>
      <c r="H50" s="24"/>
      <c r="I50" s="21"/>
      <c r="J50" s="24"/>
      <c r="K50" s="21"/>
      <c r="L50" s="24"/>
      <c r="M50" s="47"/>
      <c r="N50" s="39"/>
    </row>
    <row r="51" spans="1:14" ht="12.75" customHeight="1" x14ac:dyDescent="0.2">
      <c r="A51" s="9" t="s">
        <v>563</v>
      </c>
      <c r="B51" s="12" t="s">
        <v>122</v>
      </c>
      <c r="C51" s="21">
        <v>1227284</v>
      </c>
      <c r="D51" s="24"/>
      <c r="E51" s="21"/>
      <c r="F51" s="24"/>
      <c r="G51" s="21"/>
      <c r="H51" s="24"/>
      <c r="I51" s="21"/>
      <c r="J51" s="24"/>
      <c r="K51" s="21">
        <v>1288636</v>
      </c>
      <c r="L51" s="24"/>
      <c r="M51" s="47">
        <v>1288636</v>
      </c>
      <c r="N51" s="39"/>
    </row>
    <row r="52" spans="1:14" ht="12.75" customHeight="1" x14ac:dyDescent="0.2">
      <c r="A52" s="9" t="s">
        <v>126</v>
      </c>
      <c r="B52" s="12" t="s">
        <v>127</v>
      </c>
      <c r="C52" s="21"/>
      <c r="D52" s="24"/>
      <c r="E52" s="21"/>
      <c r="F52" s="24"/>
      <c r="G52" s="21"/>
      <c r="H52" s="24"/>
      <c r="I52" s="21"/>
      <c r="J52" s="24"/>
      <c r="K52" s="21"/>
      <c r="L52" s="24"/>
      <c r="M52" s="47"/>
      <c r="N52" s="39"/>
    </row>
    <row r="53" spans="1:14" ht="12.75" customHeight="1" x14ac:dyDescent="0.2">
      <c r="A53" s="9" t="s">
        <v>128</v>
      </c>
      <c r="B53" s="12" t="s">
        <v>122</v>
      </c>
      <c r="C53" s="21"/>
      <c r="D53" s="24"/>
      <c r="E53" s="21"/>
      <c r="F53" s="24"/>
      <c r="G53" s="21"/>
      <c r="H53" s="24"/>
      <c r="I53" s="21"/>
      <c r="J53" s="24"/>
      <c r="K53" s="21"/>
      <c r="L53" s="24"/>
      <c r="M53" s="47"/>
      <c r="N53" s="39"/>
    </row>
    <row r="54" spans="1:14" ht="12.75" customHeight="1" x14ac:dyDescent="0.2">
      <c r="A54" s="9" t="s">
        <v>129</v>
      </c>
      <c r="B54" s="12" t="s">
        <v>130</v>
      </c>
      <c r="C54" s="21"/>
      <c r="D54" s="24"/>
      <c r="E54" s="21"/>
      <c r="F54" s="24"/>
      <c r="G54" s="21"/>
      <c r="H54" s="24"/>
      <c r="I54" s="21"/>
      <c r="J54" s="24"/>
      <c r="K54" s="21"/>
      <c r="L54" s="24"/>
      <c r="M54" s="47"/>
      <c r="N54" s="39"/>
    </row>
    <row r="55" spans="1:14" ht="12.75" customHeight="1" x14ac:dyDescent="0.2">
      <c r="A55" s="9" t="s">
        <v>530</v>
      </c>
      <c r="B55" s="12" t="s">
        <v>531</v>
      </c>
      <c r="C55" s="21">
        <v>805399</v>
      </c>
      <c r="D55" s="21">
        <v>1546366</v>
      </c>
      <c r="E55" s="21">
        <v>1546366</v>
      </c>
      <c r="F55" s="24">
        <v>1965246</v>
      </c>
      <c r="G55" s="21">
        <v>1965246</v>
      </c>
      <c r="H55" s="24">
        <v>1965246</v>
      </c>
      <c r="I55" s="21">
        <v>2405529</v>
      </c>
      <c r="J55" s="24">
        <v>2405529</v>
      </c>
      <c r="K55" s="21">
        <v>1396024</v>
      </c>
      <c r="L55" s="24">
        <v>1814904</v>
      </c>
      <c r="M55" s="47">
        <v>1814904</v>
      </c>
      <c r="N55" s="39">
        <v>1923798</v>
      </c>
    </row>
    <row r="56" spans="1:14" ht="12.75" customHeight="1" x14ac:dyDescent="0.2">
      <c r="A56" s="9" t="s">
        <v>620</v>
      </c>
      <c r="B56" s="12" t="s">
        <v>621</v>
      </c>
      <c r="C56" s="21"/>
      <c r="D56" s="21"/>
      <c r="E56" s="21"/>
      <c r="F56" s="24"/>
      <c r="G56" s="21">
        <v>350000</v>
      </c>
      <c r="H56" s="24"/>
      <c r="I56" s="21"/>
      <c r="J56" s="24"/>
      <c r="K56" s="21"/>
      <c r="L56" s="24"/>
      <c r="M56" s="47"/>
      <c r="N56" s="39"/>
    </row>
    <row r="57" spans="1:14" ht="12.75" customHeight="1" x14ac:dyDescent="0.2">
      <c r="A57" s="9" t="s">
        <v>131</v>
      </c>
      <c r="B57" s="12" t="s">
        <v>132</v>
      </c>
      <c r="C57" s="21"/>
      <c r="D57" s="24"/>
      <c r="E57" s="21"/>
      <c r="F57" s="24"/>
      <c r="G57" s="21"/>
      <c r="H57" s="24"/>
      <c r="I57" s="21"/>
      <c r="J57" s="24"/>
      <c r="K57" s="21"/>
      <c r="L57" s="24"/>
      <c r="M57" s="47"/>
      <c r="N57" s="39"/>
    </row>
    <row r="58" spans="1:14" ht="12.75" customHeight="1" x14ac:dyDescent="0.2">
      <c r="A58" s="9" t="s">
        <v>133</v>
      </c>
      <c r="B58" s="12" t="s">
        <v>24</v>
      </c>
      <c r="C58" s="21"/>
      <c r="D58" s="24"/>
      <c r="E58" s="21"/>
      <c r="F58" s="24"/>
      <c r="G58" s="21"/>
      <c r="H58" s="24"/>
      <c r="I58" s="21"/>
      <c r="J58" s="24"/>
      <c r="K58" s="21"/>
      <c r="L58" s="24"/>
      <c r="M58" s="47"/>
      <c r="N58" s="39"/>
    </row>
    <row r="59" spans="1:14" ht="12.75" customHeight="1" x14ac:dyDescent="0.2">
      <c r="A59" s="9" t="s">
        <v>134</v>
      </c>
      <c r="B59" s="12" t="s">
        <v>38</v>
      </c>
      <c r="C59" s="21"/>
      <c r="D59" s="24"/>
      <c r="E59" s="21"/>
      <c r="F59" s="24"/>
      <c r="G59" s="21"/>
      <c r="H59" s="24"/>
      <c r="I59" s="21"/>
      <c r="J59" s="24"/>
      <c r="K59" s="21"/>
      <c r="L59" s="24"/>
      <c r="M59" s="47"/>
      <c r="N59" s="39"/>
    </row>
    <row r="60" spans="1:14" ht="12.75" customHeight="1" x14ac:dyDescent="0.2">
      <c r="A60" s="9" t="s">
        <v>135</v>
      </c>
      <c r="B60" s="12" t="s">
        <v>136</v>
      </c>
      <c r="C60" s="21"/>
      <c r="D60" s="24"/>
      <c r="E60" s="21"/>
      <c r="F60" s="24"/>
      <c r="G60" s="21"/>
      <c r="H60" s="24"/>
      <c r="I60" s="21"/>
      <c r="J60" s="24"/>
      <c r="K60" s="21"/>
      <c r="L60" s="24"/>
      <c r="M60" s="47"/>
      <c r="N60" s="39"/>
    </row>
    <row r="61" spans="1:14" ht="12.75" customHeight="1" x14ac:dyDescent="0.2">
      <c r="A61" s="9" t="s">
        <v>137</v>
      </c>
      <c r="B61" s="12" t="s">
        <v>138</v>
      </c>
      <c r="C61" s="21"/>
      <c r="D61" s="24"/>
      <c r="E61" s="21"/>
      <c r="F61" s="24"/>
      <c r="G61" s="21"/>
      <c r="H61" s="24"/>
      <c r="I61" s="21"/>
      <c r="J61" s="24"/>
      <c r="K61" s="21"/>
      <c r="L61" s="24"/>
      <c r="M61" s="47"/>
      <c r="N61" s="39"/>
    </row>
    <row r="62" spans="1:14" ht="12.75" customHeight="1" x14ac:dyDescent="0.2">
      <c r="A62" s="9" t="s">
        <v>139</v>
      </c>
      <c r="B62" s="12" t="s">
        <v>140</v>
      </c>
      <c r="C62" s="21"/>
      <c r="D62" s="24"/>
      <c r="E62" s="21"/>
      <c r="F62" s="24"/>
      <c r="G62" s="21"/>
      <c r="H62" s="24"/>
      <c r="I62" s="21"/>
      <c r="J62" s="24"/>
      <c r="K62" s="21"/>
      <c r="L62" s="24"/>
      <c r="M62" s="47"/>
      <c r="N62" s="39"/>
    </row>
    <row r="63" spans="1:14" ht="12.75" customHeight="1" x14ac:dyDescent="0.2">
      <c r="A63" s="9" t="s">
        <v>141</v>
      </c>
      <c r="B63" s="12" t="s">
        <v>142</v>
      </c>
      <c r="C63" s="21"/>
      <c r="D63" s="24"/>
      <c r="E63" s="21"/>
      <c r="F63" s="24"/>
      <c r="G63" s="21"/>
      <c r="H63" s="24"/>
      <c r="I63" s="21"/>
      <c r="J63" s="24"/>
      <c r="K63" s="21">
        <v>2395900</v>
      </c>
      <c r="L63" s="24"/>
      <c r="M63" s="47"/>
      <c r="N63" s="39"/>
    </row>
    <row r="64" spans="1:14" ht="12.75" customHeight="1" x14ac:dyDescent="0.2">
      <c r="A64" s="9" t="s">
        <v>143</v>
      </c>
      <c r="B64" s="12" t="s">
        <v>144</v>
      </c>
      <c r="C64" s="21"/>
      <c r="D64" s="24"/>
      <c r="E64" s="21"/>
      <c r="F64" s="24"/>
      <c r="G64" s="21"/>
      <c r="H64" s="24"/>
      <c r="I64" s="21"/>
      <c r="J64" s="24"/>
      <c r="K64" s="21"/>
      <c r="L64" s="24"/>
      <c r="M64" s="47"/>
      <c r="N64" s="39">
        <v>2091062</v>
      </c>
    </row>
    <row r="65" spans="1:14" ht="12.75" customHeight="1" x14ac:dyDescent="0.2">
      <c r="A65" s="9" t="s">
        <v>145</v>
      </c>
      <c r="B65" s="12" t="s">
        <v>146</v>
      </c>
      <c r="C65" s="21"/>
      <c r="D65" s="24"/>
      <c r="E65" s="21"/>
      <c r="F65" s="24"/>
      <c r="G65" s="21">
        <v>962775</v>
      </c>
      <c r="H65" s="24"/>
      <c r="I65" s="21">
        <v>1050300</v>
      </c>
      <c r="J65" s="24"/>
      <c r="K65" s="21"/>
      <c r="L65" s="24"/>
      <c r="M65" s="47"/>
      <c r="N65" s="39"/>
    </row>
    <row r="66" spans="1:14" ht="12.75" customHeight="1" x14ac:dyDescent="0.2">
      <c r="A66" s="9" t="s">
        <v>147</v>
      </c>
      <c r="B66" s="12" t="s">
        <v>148</v>
      </c>
      <c r="C66" s="21"/>
      <c r="D66" s="24"/>
      <c r="E66" s="21"/>
      <c r="F66" s="24"/>
      <c r="G66" s="21"/>
      <c r="H66" s="24"/>
      <c r="I66" s="21"/>
      <c r="J66" s="24"/>
      <c r="K66" s="21"/>
      <c r="L66" s="24"/>
      <c r="M66" s="47"/>
      <c r="N66" s="39"/>
    </row>
    <row r="67" spans="1:14" ht="12.75" customHeight="1" x14ac:dyDescent="0.2">
      <c r="A67" s="9" t="s">
        <v>149</v>
      </c>
      <c r="B67" s="12" t="s">
        <v>150</v>
      </c>
      <c r="C67" s="21">
        <v>2448000</v>
      </c>
      <c r="D67" s="24"/>
      <c r="E67" s="21"/>
      <c r="F67" s="24"/>
      <c r="G67" s="21"/>
      <c r="H67" s="24"/>
      <c r="I67" s="21"/>
      <c r="J67" s="24"/>
      <c r="K67" s="21"/>
      <c r="L67" s="24"/>
      <c r="M67" s="47"/>
      <c r="N67" s="39">
        <v>9375000</v>
      </c>
    </row>
    <row r="68" spans="1:14" ht="12.75" customHeight="1" x14ac:dyDescent="0.2">
      <c r="A68" s="9" t="s">
        <v>598</v>
      </c>
      <c r="B68" s="12" t="s">
        <v>599</v>
      </c>
      <c r="C68" s="21"/>
      <c r="D68" s="24"/>
      <c r="E68" s="21"/>
      <c r="F68" s="24"/>
      <c r="G68" s="21"/>
      <c r="H68" s="24"/>
      <c r="I68" s="21"/>
      <c r="J68" s="24"/>
      <c r="K68" s="21"/>
      <c r="L68" s="24"/>
      <c r="M68" s="47"/>
      <c r="N68" s="39"/>
    </row>
    <row r="69" spans="1:14" ht="12.75" customHeight="1" x14ac:dyDescent="0.2">
      <c r="A69" s="9" t="s">
        <v>151</v>
      </c>
      <c r="B69" s="12" t="s">
        <v>152</v>
      </c>
      <c r="C69" s="21"/>
      <c r="D69" s="24"/>
      <c r="E69" s="21"/>
      <c r="F69" s="24"/>
      <c r="G69" s="21">
        <v>197200</v>
      </c>
      <c r="H69" s="24"/>
      <c r="I69" s="21">
        <v>24650</v>
      </c>
      <c r="J69" s="24"/>
      <c r="K69" s="21"/>
      <c r="L69" s="24"/>
      <c r="M69" s="47"/>
      <c r="N69" s="39"/>
    </row>
    <row r="70" spans="1:14" ht="12.75" customHeight="1" x14ac:dyDescent="0.2">
      <c r="A70" s="10" t="s">
        <v>153</v>
      </c>
      <c r="B70" s="13" t="s">
        <v>154</v>
      </c>
      <c r="C70" s="14">
        <f t="shared" ref="C70:N70" si="2">SUM(C71:C125)</f>
        <v>44935385</v>
      </c>
      <c r="D70" s="14">
        <f t="shared" si="2"/>
        <v>39291860</v>
      </c>
      <c r="E70" s="14">
        <f t="shared" si="2"/>
        <v>42288870</v>
      </c>
      <c r="F70" s="14">
        <f t="shared" si="2"/>
        <v>41398618</v>
      </c>
      <c r="G70" s="14">
        <f t="shared" si="2"/>
        <v>44755606</v>
      </c>
      <c r="H70" s="14">
        <f t="shared" si="2"/>
        <v>41209061</v>
      </c>
      <c r="I70" s="14">
        <f t="shared" si="2"/>
        <v>44025120</v>
      </c>
      <c r="J70" s="14">
        <f t="shared" si="2"/>
        <v>47033148</v>
      </c>
      <c r="K70" s="14">
        <f t="shared" si="2"/>
        <v>48774010</v>
      </c>
      <c r="L70" s="14">
        <f t="shared" si="2"/>
        <v>45762887</v>
      </c>
      <c r="M70" s="14">
        <f t="shared" si="2"/>
        <v>45450760</v>
      </c>
      <c r="N70" s="14">
        <f t="shared" si="2"/>
        <v>59678757</v>
      </c>
    </row>
    <row r="71" spans="1:14" ht="12.75" customHeight="1" x14ac:dyDescent="0.2">
      <c r="A71" s="9" t="s">
        <v>155</v>
      </c>
      <c r="B71" s="12" t="s">
        <v>89</v>
      </c>
      <c r="C71" s="21"/>
      <c r="D71" s="24"/>
      <c r="E71" s="21"/>
      <c r="F71" s="24"/>
      <c r="G71" s="21"/>
      <c r="H71" s="24"/>
      <c r="I71" s="21"/>
      <c r="J71" s="24"/>
      <c r="K71" s="21"/>
      <c r="L71" s="24"/>
      <c r="M71" s="47"/>
      <c r="N71" s="39"/>
    </row>
    <row r="72" spans="1:14" ht="12.75" customHeight="1" x14ac:dyDescent="0.2">
      <c r="A72" s="9" t="s">
        <v>156</v>
      </c>
      <c r="B72" s="12" t="s">
        <v>3</v>
      </c>
      <c r="C72" s="21">
        <v>24621256</v>
      </c>
      <c r="D72" s="24">
        <v>23819737</v>
      </c>
      <c r="E72" s="21">
        <v>26344744</v>
      </c>
      <c r="F72" s="24">
        <v>25664945</v>
      </c>
      <c r="G72" s="21">
        <v>25851449</v>
      </c>
      <c r="H72" s="24">
        <v>25453638</v>
      </c>
      <c r="I72" s="21">
        <v>26565982</v>
      </c>
      <c r="J72" s="24">
        <v>27393589</v>
      </c>
      <c r="K72" s="21">
        <v>26882847</v>
      </c>
      <c r="L72" s="24">
        <v>27799009</v>
      </c>
      <c r="M72" s="47">
        <v>26662918</v>
      </c>
      <c r="N72" s="39">
        <v>28354452</v>
      </c>
    </row>
    <row r="73" spans="1:14" ht="12.75" customHeight="1" x14ac:dyDescent="0.2">
      <c r="A73" s="9" t="s">
        <v>157</v>
      </c>
      <c r="B73" s="12" t="s">
        <v>92</v>
      </c>
      <c r="C73" s="21"/>
      <c r="D73" s="24"/>
      <c r="E73" s="21"/>
      <c r="F73" s="24"/>
      <c r="G73" s="21"/>
      <c r="H73" s="24"/>
      <c r="I73" s="21"/>
      <c r="J73" s="24"/>
      <c r="K73" s="21"/>
      <c r="L73" s="24"/>
      <c r="M73" s="47"/>
      <c r="N73" s="39"/>
    </row>
    <row r="74" spans="1:14" ht="12.75" customHeight="1" x14ac:dyDescent="0.2">
      <c r="A74" s="9" t="s">
        <v>532</v>
      </c>
      <c r="B74" s="12" t="s">
        <v>505</v>
      </c>
      <c r="C74" s="21">
        <v>3680136</v>
      </c>
      <c r="D74" s="24">
        <v>4168095</v>
      </c>
      <c r="E74" s="21">
        <v>3584645</v>
      </c>
      <c r="F74" s="24">
        <v>3054685</v>
      </c>
      <c r="G74" s="21">
        <v>3986590</v>
      </c>
      <c r="H74" s="24">
        <v>3276766</v>
      </c>
      <c r="I74" s="21">
        <v>3718578</v>
      </c>
      <c r="J74" s="24">
        <v>3703019</v>
      </c>
      <c r="K74" s="21">
        <v>3236266</v>
      </c>
      <c r="L74" s="24">
        <v>4124641</v>
      </c>
      <c r="M74" s="47">
        <v>5206789</v>
      </c>
      <c r="N74" s="39">
        <v>3679920</v>
      </c>
    </row>
    <row r="75" spans="1:14" ht="12.75" customHeight="1" x14ac:dyDescent="0.2">
      <c r="A75" s="9" t="s">
        <v>158</v>
      </c>
      <c r="B75" s="12" t="s">
        <v>159</v>
      </c>
      <c r="C75" s="21"/>
      <c r="D75" s="24"/>
      <c r="E75" s="21"/>
      <c r="F75" s="24"/>
      <c r="G75" s="21"/>
      <c r="H75" s="24"/>
      <c r="I75" s="21"/>
      <c r="J75" s="24"/>
      <c r="K75" s="21"/>
      <c r="L75" s="24"/>
      <c r="M75" s="47"/>
      <c r="N75" s="39"/>
    </row>
    <row r="76" spans="1:14" ht="12.75" customHeight="1" x14ac:dyDescent="0.2">
      <c r="A76" s="9" t="s">
        <v>160</v>
      </c>
      <c r="B76" s="12" t="s">
        <v>94</v>
      </c>
      <c r="C76" s="21"/>
      <c r="D76" s="24"/>
      <c r="E76" s="21"/>
      <c r="F76" s="24"/>
      <c r="G76" s="21"/>
      <c r="H76" s="24"/>
      <c r="I76" s="21"/>
      <c r="J76" s="24"/>
      <c r="K76" s="21"/>
      <c r="L76" s="24"/>
      <c r="M76" s="47"/>
      <c r="N76" s="39"/>
    </row>
    <row r="77" spans="1:14" ht="12.75" customHeight="1" x14ac:dyDescent="0.2">
      <c r="A77" s="9" t="s">
        <v>25</v>
      </c>
      <c r="B77" s="12" t="s">
        <v>26</v>
      </c>
      <c r="C77" s="21"/>
      <c r="D77" s="24"/>
      <c r="E77" s="21"/>
      <c r="F77" s="24"/>
      <c r="G77" s="21"/>
      <c r="H77" s="24"/>
      <c r="I77" s="21"/>
      <c r="J77" s="24"/>
      <c r="K77" s="21"/>
      <c r="L77" s="24"/>
      <c r="M77" s="47"/>
      <c r="N77" s="39"/>
    </row>
    <row r="78" spans="1:14" ht="12.75" customHeight="1" x14ac:dyDescent="0.2">
      <c r="A78" s="9" t="s">
        <v>533</v>
      </c>
      <c r="B78" s="12" t="s">
        <v>507</v>
      </c>
      <c r="C78" s="21">
        <v>3693197</v>
      </c>
      <c r="D78" s="24">
        <v>3534508</v>
      </c>
      <c r="E78" s="21">
        <v>3914625</v>
      </c>
      <c r="F78" s="24">
        <v>3855644</v>
      </c>
      <c r="G78" s="21">
        <v>3877731</v>
      </c>
      <c r="H78" s="24">
        <v>3959042</v>
      </c>
      <c r="I78" s="21">
        <v>4069001</v>
      </c>
      <c r="J78" s="24">
        <v>4109052</v>
      </c>
      <c r="K78" s="21">
        <v>4084806</v>
      </c>
      <c r="L78" s="24">
        <v>4169864</v>
      </c>
      <c r="M78" s="47">
        <v>3999451</v>
      </c>
      <c r="N78" s="39">
        <v>4253195</v>
      </c>
    </row>
    <row r="79" spans="1:14" ht="12.75" customHeight="1" x14ac:dyDescent="0.2">
      <c r="A79" s="9" t="s">
        <v>161</v>
      </c>
      <c r="B79" s="12" t="s">
        <v>98</v>
      </c>
      <c r="C79" s="21"/>
      <c r="D79" s="24"/>
      <c r="E79" s="21"/>
      <c r="F79" s="24"/>
      <c r="G79" s="21"/>
      <c r="H79" s="24"/>
      <c r="I79" s="21"/>
      <c r="J79" s="24"/>
      <c r="K79" s="21"/>
      <c r="L79" s="24"/>
      <c r="M79" s="47"/>
      <c r="N79" s="39"/>
    </row>
    <row r="80" spans="1:14" ht="12.75" customHeight="1" x14ac:dyDescent="0.2">
      <c r="A80" s="9" t="s">
        <v>27</v>
      </c>
      <c r="B80" s="12" t="s">
        <v>28</v>
      </c>
      <c r="C80" s="21"/>
      <c r="D80" s="24"/>
      <c r="E80" s="21"/>
      <c r="F80" s="24"/>
      <c r="G80" s="21"/>
      <c r="H80" s="24"/>
      <c r="I80" s="21"/>
      <c r="J80" s="24"/>
      <c r="K80" s="21"/>
      <c r="L80" s="24"/>
      <c r="M80" s="47"/>
      <c r="N80" s="39"/>
    </row>
    <row r="81" spans="1:14" ht="12.75" customHeight="1" x14ac:dyDescent="0.2">
      <c r="A81" s="9" t="s">
        <v>162</v>
      </c>
      <c r="B81" s="12" t="s">
        <v>100</v>
      </c>
      <c r="C81" s="21"/>
      <c r="D81" s="24"/>
      <c r="E81" s="21"/>
      <c r="F81" s="24"/>
      <c r="G81" s="21"/>
      <c r="H81" s="24"/>
      <c r="I81" s="21"/>
      <c r="J81" s="24"/>
      <c r="K81" s="21"/>
      <c r="L81" s="24"/>
      <c r="M81" s="47"/>
      <c r="N81" s="39"/>
    </row>
    <row r="82" spans="1:14" ht="12.75" customHeight="1" x14ac:dyDescent="0.2">
      <c r="A82" s="9" t="s">
        <v>163</v>
      </c>
      <c r="B82" s="12" t="s">
        <v>102</v>
      </c>
      <c r="C82" s="21"/>
      <c r="D82" s="24"/>
      <c r="E82" s="21"/>
      <c r="F82" s="24"/>
      <c r="G82" s="21"/>
      <c r="H82" s="24"/>
      <c r="I82" s="21"/>
      <c r="J82" s="24"/>
      <c r="K82" s="21"/>
      <c r="L82" s="24"/>
      <c r="M82" s="47"/>
      <c r="N82" s="39"/>
    </row>
    <row r="83" spans="1:14" ht="12.75" customHeight="1" x14ac:dyDescent="0.2">
      <c r="A83" s="9" t="s">
        <v>603</v>
      </c>
      <c r="B83" s="12" t="s">
        <v>584</v>
      </c>
      <c r="C83" s="21"/>
      <c r="D83" s="24"/>
      <c r="E83" s="21"/>
      <c r="F83" s="24"/>
      <c r="G83" s="21"/>
      <c r="H83" s="24"/>
      <c r="I83" s="21"/>
      <c r="J83" s="24"/>
      <c r="K83" s="21"/>
      <c r="L83" s="24"/>
      <c r="M83" s="47"/>
      <c r="N83" s="39"/>
    </row>
    <row r="84" spans="1:14" ht="12.75" customHeight="1" x14ac:dyDescent="0.2">
      <c r="A84" s="9" t="s">
        <v>534</v>
      </c>
      <c r="B84" s="12" t="s">
        <v>509</v>
      </c>
      <c r="C84" s="21"/>
      <c r="D84" s="24"/>
      <c r="E84" s="21"/>
      <c r="F84" s="24"/>
      <c r="G84" s="21"/>
      <c r="H84" s="24"/>
      <c r="I84" s="21"/>
      <c r="J84" s="24"/>
      <c r="K84" s="21"/>
      <c r="L84" s="24"/>
      <c r="M84" s="47"/>
      <c r="N84" s="39"/>
    </row>
    <row r="85" spans="1:14" ht="12.75" customHeight="1" x14ac:dyDescent="0.2">
      <c r="A85" s="9" t="s">
        <v>535</v>
      </c>
      <c r="B85" s="12" t="s">
        <v>511</v>
      </c>
      <c r="C85" s="21">
        <v>2104261</v>
      </c>
      <c r="D85" s="24">
        <v>2013060</v>
      </c>
      <c r="E85" s="21">
        <v>2224731</v>
      </c>
      <c r="F85" s="24">
        <v>2179684</v>
      </c>
      <c r="G85" s="21">
        <v>2194589</v>
      </c>
      <c r="H85" s="24">
        <v>2245006</v>
      </c>
      <c r="I85" s="21">
        <v>2308110</v>
      </c>
      <c r="J85" s="24">
        <v>2331741</v>
      </c>
      <c r="K85" s="21">
        <v>2313146</v>
      </c>
      <c r="L85" s="24">
        <v>2359737</v>
      </c>
      <c r="M85" s="47">
        <v>2264138</v>
      </c>
      <c r="N85" s="39">
        <v>2269845</v>
      </c>
    </row>
    <row r="86" spans="1:14" ht="12.75" customHeight="1" x14ac:dyDescent="0.2">
      <c r="A86" s="9" t="s">
        <v>29</v>
      </c>
      <c r="B86" s="12" t="s">
        <v>30</v>
      </c>
      <c r="C86" s="21"/>
      <c r="D86" s="24"/>
      <c r="E86" s="21"/>
      <c r="F86" s="24"/>
      <c r="G86" s="21"/>
      <c r="H86" s="24" t="s">
        <v>622</v>
      </c>
      <c r="I86" s="21"/>
      <c r="J86" s="24"/>
      <c r="K86" s="21"/>
      <c r="L86" s="24"/>
      <c r="M86" s="47"/>
      <c r="N86" s="39"/>
    </row>
    <row r="87" spans="1:14" ht="12.75" customHeight="1" x14ac:dyDescent="0.2">
      <c r="A87" s="9" t="s">
        <v>610</v>
      </c>
      <c r="B87" s="12" t="s">
        <v>611</v>
      </c>
      <c r="C87" s="21"/>
      <c r="D87" s="24"/>
      <c r="E87" s="21"/>
      <c r="F87" s="24"/>
      <c r="G87" s="21"/>
      <c r="H87" s="24"/>
      <c r="I87" s="21"/>
      <c r="J87" s="24"/>
      <c r="K87" s="21"/>
      <c r="L87" s="24"/>
      <c r="M87" s="47"/>
      <c r="N87" s="39"/>
    </row>
    <row r="88" spans="1:14" ht="12.75" customHeight="1" x14ac:dyDescent="0.2">
      <c r="A88" s="9" t="s">
        <v>164</v>
      </c>
      <c r="B88" s="12" t="s">
        <v>104</v>
      </c>
      <c r="C88" s="21"/>
      <c r="D88" s="24"/>
      <c r="E88" s="21"/>
      <c r="F88" s="24"/>
      <c r="G88" s="21"/>
      <c r="H88" s="24"/>
      <c r="I88" s="21"/>
      <c r="J88" s="24"/>
      <c r="K88" s="21"/>
      <c r="L88" s="24"/>
      <c r="M88" s="47"/>
      <c r="N88" s="39"/>
    </row>
    <row r="89" spans="1:14" ht="12.75" customHeight="1" x14ac:dyDescent="0.2">
      <c r="A89" s="9" t="s">
        <v>165</v>
      </c>
      <c r="B89" s="12" t="s">
        <v>13</v>
      </c>
      <c r="C89" s="21"/>
      <c r="D89" s="24"/>
      <c r="E89" s="21"/>
      <c r="F89" s="24"/>
      <c r="G89" s="21"/>
      <c r="H89" s="24"/>
      <c r="I89" s="21"/>
      <c r="J89" s="24"/>
      <c r="K89" s="21"/>
      <c r="L89" s="24"/>
      <c r="M89" s="47"/>
      <c r="N89" s="39"/>
    </row>
    <row r="90" spans="1:14" ht="12.75" customHeight="1" x14ac:dyDescent="0.2">
      <c r="A90" s="9" t="s">
        <v>166</v>
      </c>
      <c r="B90" s="12" t="s">
        <v>106</v>
      </c>
      <c r="C90" s="21"/>
      <c r="D90" s="24"/>
      <c r="E90" s="21"/>
      <c r="F90" s="24"/>
      <c r="G90" s="21"/>
      <c r="H90" s="24"/>
      <c r="I90" s="21"/>
      <c r="J90" s="24"/>
      <c r="K90" s="21"/>
      <c r="L90" s="24"/>
      <c r="M90" s="47"/>
      <c r="N90" s="39"/>
    </row>
    <row r="91" spans="1:14" ht="12.75" customHeight="1" x14ac:dyDescent="0.2">
      <c r="A91" s="9" t="s">
        <v>31</v>
      </c>
      <c r="B91" s="12" t="s">
        <v>32</v>
      </c>
      <c r="C91" s="21"/>
      <c r="D91" s="24"/>
      <c r="E91" s="21"/>
      <c r="F91" s="24"/>
      <c r="G91" s="21"/>
      <c r="H91" s="24"/>
      <c r="I91" s="21"/>
      <c r="J91" s="24"/>
      <c r="K91" s="21"/>
      <c r="L91" s="24"/>
      <c r="M91" s="47"/>
      <c r="N91" s="39"/>
    </row>
    <row r="92" spans="1:14" ht="12.75" customHeight="1" x14ac:dyDescent="0.2">
      <c r="A92" s="9" t="s">
        <v>33</v>
      </c>
      <c r="B92" s="12" t="s">
        <v>34</v>
      </c>
      <c r="C92" s="21"/>
      <c r="D92" s="24"/>
      <c r="E92" s="21"/>
      <c r="F92" s="24"/>
      <c r="G92" s="21"/>
      <c r="H92" s="24"/>
      <c r="I92" s="21"/>
      <c r="J92" s="24"/>
      <c r="K92" s="21"/>
      <c r="L92" s="24"/>
      <c r="M92" s="47"/>
      <c r="N92" s="39"/>
    </row>
    <row r="93" spans="1:14" ht="12.75" customHeight="1" x14ac:dyDescent="0.2">
      <c r="A93" s="9" t="s">
        <v>35</v>
      </c>
      <c r="B93" s="12" t="s">
        <v>36</v>
      </c>
      <c r="C93" s="21"/>
      <c r="D93" s="24"/>
      <c r="E93" s="21"/>
      <c r="F93" s="24"/>
      <c r="G93" s="21"/>
      <c r="H93" s="24"/>
      <c r="I93" s="21"/>
      <c r="J93" s="24"/>
      <c r="K93" s="21"/>
      <c r="L93" s="24"/>
      <c r="M93" s="47"/>
      <c r="N93" s="39"/>
    </row>
    <row r="94" spans="1:14" ht="12.75" customHeight="1" x14ac:dyDescent="0.2">
      <c r="A94" s="9" t="s">
        <v>536</v>
      </c>
      <c r="B94" s="12" t="s">
        <v>515</v>
      </c>
      <c r="C94" s="21"/>
      <c r="D94" s="24"/>
      <c r="E94" s="21"/>
      <c r="F94" s="24"/>
      <c r="G94" s="21"/>
      <c r="H94" s="24"/>
      <c r="I94" s="21"/>
      <c r="J94" s="24"/>
      <c r="K94" s="21"/>
      <c r="L94" s="24"/>
      <c r="M94" s="47"/>
      <c r="N94" s="39"/>
    </row>
    <row r="95" spans="1:14" ht="12.75" customHeight="1" x14ac:dyDescent="0.2">
      <c r="A95" s="9" t="s">
        <v>562</v>
      </c>
      <c r="B95" s="12" t="s">
        <v>519</v>
      </c>
      <c r="C95" s="21"/>
      <c r="D95" s="24"/>
      <c r="E95" s="21"/>
      <c r="F95" s="24"/>
      <c r="G95" s="21"/>
      <c r="H95" s="24"/>
      <c r="I95" s="21"/>
      <c r="J95" s="24"/>
      <c r="K95" s="21"/>
      <c r="L95" s="24"/>
      <c r="M95" s="47"/>
      <c r="N95" s="39"/>
    </row>
    <row r="96" spans="1:14" ht="12.75" customHeight="1" x14ac:dyDescent="0.2">
      <c r="A96" s="9" t="s">
        <v>167</v>
      </c>
      <c r="B96" s="12" t="s">
        <v>110</v>
      </c>
      <c r="C96" s="21"/>
      <c r="D96" s="24"/>
      <c r="E96" s="21"/>
      <c r="F96" s="24"/>
      <c r="G96" s="21"/>
      <c r="H96" s="24"/>
      <c r="I96" s="21"/>
      <c r="J96" s="24"/>
      <c r="K96" s="21"/>
      <c r="L96" s="24"/>
      <c r="M96" s="47"/>
      <c r="N96" s="39"/>
    </row>
    <row r="97" spans="1:14" ht="12.75" customHeight="1" x14ac:dyDescent="0.2">
      <c r="A97" s="9" t="s">
        <v>37</v>
      </c>
      <c r="B97" s="12" t="s">
        <v>21</v>
      </c>
      <c r="C97" s="21"/>
      <c r="D97" s="24"/>
      <c r="E97" s="21"/>
      <c r="F97" s="24"/>
      <c r="G97" s="21"/>
      <c r="H97" s="24"/>
      <c r="I97" s="21"/>
      <c r="J97" s="24"/>
      <c r="K97" s="21"/>
      <c r="L97" s="24"/>
      <c r="M97" s="47"/>
      <c r="N97" s="39"/>
    </row>
    <row r="98" spans="1:14" ht="12.75" customHeight="1" x14ac:dyDescent="0.2">
      <c r="A98" s="9" t="s">
        <v>569</v>
      </c>
      <c r="B98" s="12" t="s">
        <v>612</v>
      </c>
      <c r="C98" s="21"/>
      <c r="D98" s="24"/>
      <c r="E98" s="21">
        <v>132067</v>
      </c>
      <c r="F98" s="24">
        <v>83983</v>
      </c>
      <c r="G98" s="21">
        <v>409622</v>
      </c>
      <c r="H98" s="24">
        <v>298756</v>
      </c>
      <c r="I98" s="21">
        <v>546887</v>
      </c>
      <c r="J98" s="24">
        <v>513530</v>
      </c>
      <c r="K98" s="21">
        <v>439500</v>
      </c>
      <c r="L98" s="24">
        <v>406143</v>
      </c>
      <c r="M98" s="47">
        <v>207340</v>
      </c>
      <c r="N98" s="39">
        <v>430513</v>
      </c>
    </row>
    <row r="99" spans="1:14" ht="12.75" customHeight="1" x14ac:dyDescent="0.2">
      <c r="A99" s="9" t="s">
        <v>600</v>
      </c>
      <c r="B99" s="12" t="s">
        <v>601</v>
      </c>
      <c r="C99" s="21">
        <v>214774</v>
      </c>
      <c r="D99" s="24">
        <v>322160</v>
      </c>
      <c r="E99" s="21">
        <v>322160</v>
      </c>
      <c r="F99" s="24">
        <v>322160</v>
      </c>
      <c r="G99" s="21"/>
      <c r="H99" s="24"/>
      <c r="I99" s="21"/>
      <c r="J99" s="24"/>
      <c r="K99" s="21"/>
      <c r="L99" s="24"/>
      <c r="M99" s="47"/>
      <c r="N99" s="39"/>
    </row>
    <row r="100" spans="1:14" ht="12.75" customHeight="1" x14ac:dyDescent="0.2">
      <c r="A100" s="9" t="s">
        <v>560</v>
      </c>
      <c r="B100" s="12" t="s">
        <v>578</v>
      </c>
      <c r="C100" s="21">
        <v>1694903</v>
      </c>
      <c r="D100" s="24">
        <v>1627549</v>
      </c>
      <c r="E100" s="21">
        <v>1815190</v>
      </c>
      <c r="F100" s="24">
        <v>1794513</v>
      </c>
      <c r="G100" s="21">
        <v>1814969</v>
      </c>
      <c r="H100" s="24">
        <v>1856401</v>
      </c>
      <c r="I100" s="21">
        <v>1907035</v>
      </c>
      <c r="J100" s="24">
        <v>1928628</v>
      </c>
      <c r="K100" s="21">
        <v>1922998</v>
      </c>
      <c r="L100" s="24">
        <v>1972514</v>
      </c>
      <c r="M100" s="47">
        <v>1886133</v>
      </c>
      <c r="N100" s="39">
        <v>2006656</v>
      </c>
    </row>
    <row r="101" spans="1:14" ht="12.75" customHeight="1" x14ac:dyDescent="0.2">
      <c r="A101" s="9" t="s">
        <v>537</v>
      </c>
      <c r="B101" s="12" t="s">
        <v>525</v>
      </c>
      <c r="C101" s="21"/>
      <c r="D101" s="24"/>
      <c r="E101" s="21"/>
      <c r="F101" s="24"/>
      <c r="G101" s="21"/>
      <c r="H101" s="24"/>
      <c r="I101" s="21"/>
      <c r="J101" s="24"/>
      <c r="K101" s="21"/>
      <c r="L101" s="24"/>
      <c r="M101" s="47"/>
      <c r="N101" s="39"/>
    </row>
    <row r="102" spans="1:14" ht="12.75" customHeight="1" x14ac:dyDescent="0.2">
      <c r="A102" s="9" t="s">
        <v>538</v>
      </c>
      <c r="B102" s="12" t="s">
        <v>527</v>
      </c>
      <c r="C102" s="21">
        <v>429282</v>
      </c>
      <c r="D102" s="24">
        <v>429282</v>
      </c>
      <c r="E102" s="21">
        <v>419881</v>
      </c>
      <c r="F102" s="24">
        <v>412100</v>
      </c>
      <c r="G102" s="21">
        <v>457306</v>
      </c>
      <c r="H102" s="24">
        <v>407772</v>
      </c>
      <c r="I102" s="21">
        <v>455116</v>
      </c>
      <c r="J102" s="24">
        <v>407772</v>
      </c>
      <c r="K102" s="21">
        <v>407772</v>
      </c>
      <c r="L102" s="24">
        <v>407772</v>
      </c>
      <c r="M102" s="47">
        <v>407772</v>
      </c>
      <c r="N102" s="39">
        <v>432235</v>
      </c>
    </row>
    <row r="103" spans="1:14" ht="12.75" customHeight="1" x14ac:dyDescent="0.2">
      <c r="A103" s="9" t="s">
        <v>572</v>
      </c>
      <c r="B103" s="12" t="s">
        <v>573</v>
      </c>
      <c r="C103" s="21">
        <v>2345991</v>
      </c>
      <c r="D103" s="24">
        <v>2229881</v>
      </c>
      <c r="E103" s="21">
        <v>2274034</v>
      </c>
      <c r="F103" s="24">
        <v>2693027</v>
      </c>
      <c r="G103" s="21">
        <v>3124462</v>
      </c>
      <c r="H103" s="24">
        <v>2638903</v>
      </c>
      <c r="I103" s="21">
        <v>2610957</v>
      </c>
      <c r="J103" s="24">
        <v>3453815</v>
      </c>
      <c r="K103" s="21">
        <v>4561774</v>
      </c>
      <c r="L103" s="24">
        <v>2974750</v>
      </c>
      <c r="M103" s="47">
        <v>2833998</v>
      </c>
      <c r="N103" s="39">
        <v>3015620</v>
      </c>
    </row>
    <row r="104" spans="1:14" ht="12.75" customHeight="1" x14ac:dyDescent="0.2">
      <c r="A104" s="9" t="s">
        <v>168</v>
      </c>
      <c r="B104" s="12" t="s">
        <v>113</v>
      </c>
      <c r="C104" s="21"/>
      <c r="D104" s="24"/>
      <c r="E104" s="21"/>
      <c r="F104" s="24"/>
      <c r="G104" s="21"/>
      <c r="H104" s="24"/>
      <c r="I104" s="21"/>
      <c r="J104" s="24"/>
      <c r="K104" s="21"/>
      <c r="L104" s="24"/>
      <c r="M104" s="47"/>
      <c r="N104" s="39"/>
    </row>
    <row r="105" spans="1:14" ht="12.75" customHeight="1" x14ac:dyDescent="0.2">
      <c r="A105" s="9" t="s">
        <v>169</v>
      </c>
      <c r="B105" s="12" t="s">
        <v>115</v>
      </c>
      <c r="C105" s="21"/>
      <c r="D105" s="24"/>
      <c r="E105" s="21"/>
      <c r="F105" s="24"/>
      <c r="G105" s="21"/>
      <c r="H105" s="24"/>
      <c r="I105" s="21"/>
      <c r="J105" s="24"/>
      <c r="K105" s="21"/>
      <c r="L105" s="24"/>
      <c r="M105" s="47"/>
      <c r="N105" s="39"/>
    </row>
    <row r="106" spans="1:14" ht="12.75" customHeight="1" x14ac:dyDescent="0.2">
      <c r="A106" s="9" t="s">
        <v>170</v>
      </c>
      <c r="B106" s="12" t="s">
        <v>23</v>
      </c>
      <c r="C106" s="21">
        <v>1189429</v>
      </c>
      <c r="D106" s="24">
        <v>1147588</v>
      </c>
      <c r="E106" s="21">
        <v>1256793</v>
      </c>
      <c r="F106" s="24">
        <v>1132789</v>
      </c>
      <c r="G106" s="21">
        <v>1189663</v>
      </c>
      <c r="H106" s="24">
        <v>1206777</v>
      </c>
      <c r="I106" s="21">
        <v>1219539</v>
      </c>
      <c r="J106" s="24">
        <v>1308366</v>
      </c>
      <c r="K106" s="21">
        <v>1302136</v>
      </c>
      <c r="L106" s="24">
        <v>1338729</v>
      </c>
      <c r="M106" s="47">
        <v>1275858</v>
      </c>
      <c r="N106" s="39">
        <v>1330677</v>
      </c>
    </row>
    <row r="107" spans="1:14" ht="12.75" customHeight="1" x14ac:dyDescent="0.2">
      <c r="A107" s="9" t="s">
        <v>171</v>
      </c>
      <c r="B107" s="12" t="s">
        <v>118</v>
      </c>
      <c r="C107" s="21"/>
      <c r="D107" s="24"/>
      <c r="E107" s="21"/>
      <c r="F107" s="24"/>
      <c r="G107" s="21"/>
      <c r="H107" s="24"/>
      <c r="I107" s="21"/>
      <c r="J107" s="24"/>
      <c r="K107" s="21"/>
      <c r="L107" s="24"/>
      <c r="M107" s="47"/>
      <c r="N107" s="39"/>
    </row>
    <row r="108" spans="1:14" ht="12.75" customHeight="1" x14ac:dyDescent="0.2">
      <c r="A108" s="9" t="s">
        <v>172</v>
      </c>
      <c r="B108" s="12" t="s">
        <v>120</v>
      </c>
      <c r="C108" s="21"/>
      <c r="D108" s="24"/>
      <c r="E108" s="21"/>
      <c r="F108" s="24"/>
      <c r="G108" s="21"/>
      <c r="H108" s="24"/>
      <c r="I108" s="21"/>
      <c r="J108" s="24"/>
      <c r="K108" s="21"/>
      <c r="L108" s="24"/>
      <c r="M108" s="47"/>
      <c r="N108" s="39"/>
    </row>
    <row r="109" spans="1:14" ht="12.75" customHeight="1" x14ac:dyDescent="0.2">
      <c r="A109" s="9" t="s">
        <v>173</v>
      </c>
      <c r="B109" s="12" t="s">
        <v>122</v>
      </c>
      <c r="C109" s="21"/>
      <c r="D109" s="24"/>
      <c r="E109" s="21"/>
      <c r="F109" s="24"/>
      <c r="G109" s="21"/>
      <c r="H109" s="24"/>
      <c r="I109" s="21"/>
      <c r="J109" s="24"/>
      <c r="K109" s="21"/>
      <c r="L109" s="24"/>
      <c r="M109" s="47"/>
      <c r="N109" s="39"/>
    </row>
    <row r="110" spans="1:14" ht="12.75" customHeight="1" x14ac:dyDescent="0.2">
      <c r="A110" s="9" t="s">
        <v>588</v>
      </c>
      <c r="B110" s="12" t="s">
        <v>589</v>
      </c>
      <c r="C110" s="21">
        <v>889906</v>
      </c>
      <c r="D110" s="24"/>
      <c r="E110" s="21"/>
      <c r="F110" s="24">
        <v>205088</v>
      </c>
      <c r="G110" s="21"/>
      <c r="H110" s="24"/>
      <c r="I110" s="21">
        <v>141515</v>
      </c>
      <c r="J110" s="24">
        <v>1883636</v>
      </c>
      <c r="K110" s="21"/>
      <c r="L110" s="24">
        <v>209728</v>
      </c>
      <c r="M110" s="47">
        <v>706363</v>
      </c>
      <c r="N110" s="39"/>
    </row>
    <row r="111" spans="1:14" ht="12.75" customHeight="1" x14ac:dyDescent="0.2">
      <c r="A111" s="9" t="s">
        <v>174</v>
      </c>
      <c r="B111" s="12" t="s">
        <v>124</v>
      </c>
      <c r="C111" s="21"/>
      <c r="D111" s="24"/>
      <c r="E111" s="21"/>
      <c r="F111" s="24"/>
      <c r="G111" s="21"/>
      <c r="H111" s="24"/>
      <c r="I111" s="21"/>
      <c r="J111" s="24"/>
      <c r="K111" s="21"/>
      <c r="L111" s="24"/>
      <c r="M111" s="47"/>
      <c r="N111" s="39"/>
    </row>
    <row r="112" spans="1:14" ht="12.75" customHeight="1" x14ac:dyDescent="0.2">
      <c r="A112" s="9" t="s">
        <v>175</v>
      </c>
      <c r="B112" s="12" t="s">
        <v>176</v>
      </c>
      <c r="C112" s="21"/>
      <c r="D112" s="24"/>
      <c r="E112" s="21"/>
      <c r="F112" s="24"/>
      <c r="G112" s="21"/>
      <c r="H112" s="24"/>
      <c r="I112" s="21"/>
      <c r="J112" s="24"/>
      <c r="K112" s="21"/>
      <c r="L112" s="24"/>
      <c r="M112" s="47"/>
      <c r="N112" s="39"/>
    </row>
    <row r="113" spans="1:14" ht="12.75" customHeight="1" x14ac:dyDescent="0.2">
      <c r="A113" s="9" t="s">
        <v>177</v>
      </c>
      <c r="B113" s="12" t="s">
        <v>132</v>
      </c>
      <c r="C113" s="21"/>
      <c r="D113" s="24"/>
      <c r="E113" s="21"/>
      <c r="F113" s="24"/>
      <c r="G113" s="21"/>
      <c r="H113" s="24"/>
      <c r="I113" s="21"/>
      <c r="J113" s="24"/>
      <c r="K113" s="21"/>
      <c r="L113" s="24"/>
      <c r="M113" s="47"/>
      <c r="N113" s="39"/>
    </row>
    <row r="114" spans="1:14" ht="12.75" customHeight="1" x14ac:dyDescent="0.2">
      <c r="A114" s="9" t="s">
        <v>178</v>
      </c>
      <c r="B114" s="12" t="s">
        <v>24</v>
      </c>
      <c r="C114" s="21"/>
      <c r="D114" s="24"/>
      <c r="E114" s="21"/>
      <c r="F114" s="24"/>
      <c r="G114" s="21"/>
      <c r="H114" s="24"/>
      <c r="I114" s="21"/>
      <c r="J114" s="24"/>
      <c r="K114" s="21"/>
      <c r="L114" s="24"/>
      <c r="M114" s="47"/>
      <c r="N114" s="39"/>
    </row>
    <row r="115" spans="1:14" ht="12.75" customHeight="1" x14ac:dyDescent="0.2">
      <c r="A115" s="9" t="s">
        <v>179</v>
      </c>
      <c r="B115" s="12" t="s">
        <v>38</v>
      </c>
      <c r="C115" s="21"/>
      <c r="D115" s="24"/>
      <c r="E115" s="21"/>
      <c r="F115" s="24"/>
      <c r="G115" s="21"/>
      <c r="H115" s="24"/>
      <c r="I115" s="21"/>
      <c r="J115" s="24"/>
      <c r="K115" s="21"/>
      <c r="L115" s="24"/>
      <c r="M115" s="47"/>
      <c r="N115" s="39"/>
    </row>
    <row r="116" spans="1:14" ht="12.75" customHeight="1" x14ac:dyDescent="0.2">
      <c r="A116" s="9" t="s">
        <v>180</v>
      </c>
      <c r="B116" s="12" t="s">
        <v>138</v>
      </c>
      <c r="C116" s="21"/>
      <c r="D116" s="24"/>
      <c r="E116" s="21"/>
      <c r="F116" s="24"/>
      <c r="G116" s="21"/>
      <c r="H116" s="24"/>
      <c r="I116" s="21"/>
      <c r="J116" s="24"/>
      <c r="K116" s="21"/>
      <c r="L116" s="24"/>
      <c r="M116" s="47"/>
      <c r="N116" s="39"/>
    </row>
    <row r="117" spans="1:14" ht="12.75" customHeight="1" x14ac:dyDescent="0.2">
      <c r="A117" s="9" t="s">
        <v>181</v>
      </c>
      <c r="B117" s="12" t="s">
        <v>140</v>
      </c>
      <c r="C117" s="21"/>
      <c r="D117" s="24"/>
      <c r="E117" s="21"/>
      <c r="F117" s="24"/>
      <c r="G117" s="21"/>
      <c r="H117" s="24"/>
      <c r="I117" s="21"/>
      <c r="J117" s="24"/>
      <c r="K117" s="21"/>
      <c r="L117" s="24"/>
      <c r="M117" s="47"/>
      <c r="N117" s="39"/>
    </row>
    <row r="118" spans="1:14" ht="12.75" customHeight="1" x14ac:dyDescent="0.2">
      <c r="A118" s="9" t="s">
        <v>182</v>
      </c>
      <c r="B118" s="12" t="s">
        <v>142</v>
      </c>
      <c r="C118" s="21"/>
      <c r="D118" s="24"/>
      <c r="E118" s="21"/>
      <c r="F118" s="24"/>
      <c r="G118" s="21"/>
      <c r="H118" s="24"/>
      <c r="I118" s="21"/>
      <c r="J118" s="24"/>
      <c r="K118" s="21">
        <v>3622765</v>
      </c>
      <c r="L118" s="24"/>
      <c r="M118" s="47"/>
      <c r="N118" s="39"/>
    </row>
    <row r="119" spans="1:14" ht="12.75" customHeight="1" x14ac:dyDescent="0.2">
      <c r="A119" s="9" t="s">
        <v>183</v>
      </c>
      <c r="B119" s="12" t="s">
        <v>144</v>
      </c>
      <c r="C119" s="21">
        <v>71250</v>
      </c>
      <c r="D119" s="24"/>
      <c r="E119" s="21"/>
      <c r="F119" s="24"/>
      <c r="G119" s="21"/>
      <c r="H119" s="24"/>
      <c r="I119" s="21"/>
      <c r="J119" s="24"/>
      <c r="K119" s="21"/>
      <c r="L119" s="24"/>
      <c r="M119" s="47"/>
      <c r="N119" s="39">
        <v>2530644</v>
      </c>
    </row>
    <row r="120" spans="1:14" ht="12.75" customHeight="1" x14ac:dyDescent="0.2">
      <c r="A120" s="9" t="s">
        <v>184</v>
      </c>
      <c r="B120" s="12" t="s">
        <v>185</v>
      </c>
      <c r="C120" s="21"/>
      <c r="D120" s="24"/>
      <c r="E120" s="21"/>
      <c r="F120" s="24"/>
      <c r="G120" s="21">
        <v>320925</v>
      </c>
      <c r="H120" s="24"/>
      <c r="I120" s="21">
        <v>408450</v>
      </c>
      <c r="J120" s="24"/>
      <c r="K120" s="21"/>
      <c r="L120" s="24"/>
      <c r="M120" s="47"/>
      <c r="N120" s="39"/>
    </row>
    <row r="121" spans="1:14" ht="12.75" customHeight="1" x14ac:dyDescent="0.2">
      <c r="A121" s="9" t="s">
        <v>186</v>
      </c>
      <c r="B121" s="12" t="s">
        <v>187</v>
      </c>
      <c r="C121" s="21"/>
      <c r="D121" s="24"/>
      <c r="E121" s="21"/>
      <c r="F121" s="24"/>
      <c r="G121" s="21"/>
      <c r="H121" s="24"/>
      <c r="I121" s="21"/>
      <c r="J121" s="24"/>
      <c r="K121" s="21"/>
      <c r="L121" s="24"/>
      <c r="M121" s="47"/>
      <c r="N121" s="39"/>
    </row>
    <row r="122" spans="1:14" ht="12.75" customHeight="1" x14ac:dyDescent="0.2">
      <c r="A122" s="9" t="s">
        <v>188</v>
      </c>
      <c r="B122" s="12" t="s">
        <v>150</v>
      </c>
      <c r="C122" s="21">
        <v>4001000</v>
      </c>
      <c r="D122" s="24"/>
      <c r="E122" s="21"/>
      <c r="F122" s="24"/>
      <c r="G122" s="21"/>
      <c r="H122" s="24">
        <v>-134000</v>
      </c>
      <c r="I122" s="21"/>
      <c r="J122" s="24"/>
      <c r="K122" s="21"/>
      <c r="L122" s="24"/>
      <c r="M122" s="47"/>
      <c r="N122" s="39">
        <v>11375000</v>
      </c>
    </row>
    <row r="123" spans="1:14" ht="12.75" customHeight="1" x14ac:dyDescent="0.2">
      <c r="A123" s="9" t="s">
        <v>189</v>
      </c>
      <c r="B123" s="12" t="s">
        <v>152</v>
      </c>
      <c r="C123" s="21"/>
      <c r="D123" s="24"/>
      <c r="E123" s="21"/>
      <c r="F123" s="24"/>
      <c r="G123" s="21">
        <v>1528300</v>
      </c>
      <c r="H123" s="24"/>
      <c r="I123" s="21">
        <v>73950</v>
      </c>
      <c r="J123" s="24"/>
      <c r="K123" s="21"/>
      <c r="L123" s="24"/>
      <c r="M123" s="47"/>
      <c r="N123" s="39"/>
    </row>
    <row r="124" spans="1:14" ht="12.75" customHeight="1" x14ac:dyDescent="0.2">
      <c r="A124" s="9" t="s">
        <v>190</v>
      </c>
      <c r="B124" s="12" t="s">
        <v>102</v>
      </c>
      <c r="C124" s="21"/>
      <c r="D124" s="24"/>
      <c r="E124" s="21"/>
      <c r="F124" s="24"/>
      <c r="G124" s="21"/>
      <c r="H124" s="24"/>
      <c r="I124" s="21"/>
      <c r="J124" s="24"/>
      <c r="K124" s="21"/>
      <c r="L124" s="24"/>
      <c r="M124" s="47"/>
      <c r="N124" s="39"/>
    </row>
    <row r="125" spans="1:14" ht="12.75" customHeight="1" x14ac:dyDescent="0.2">
      <c r="A125" s="9" t="s">
        <v>191</v>
      </c>
      <c r="B125" s="12" t="s">
        <v>192</v>
      </c>
      <c r="C125" s="21"/>
      <c r="D125" s="24"/>
      <c r="E125" s="21"/>
      <c r="F125" s="24"/>
      <c r="G125" s="21"/>
      <c r="H125" s="24"/>
      <c r="I125" s="21"/>
      <c r="J125" s="24"/>
      <c r="K125" s="21"/>
      <c r="L125" s="24"/>
      <c r="M125" s="47"/>
      <c r="N125" s="39"/>
    </row>
    <row r="126" spans="1:14" ht="12.75" customHeight="1" x14ac:dyDescent="0.2">
      <c r="A126" s="10" t="s">
        <v>193</v>
      </c>
      <c r="B126" s="13" t="s">
        <v>194</v>
      </c>
      <c r="C126" s="14">
        <f>C127</f>
        <v>0</v>
      </c>
      <c r="D126" s="14">
        <f t="shared" ref="D126:N126" si="3">D127</f>
        <v>0</v>
      </c>
      <c r="E126" s="14">
        <f t="shared" si="3"/>
        <v>0</v>
      </c>
      <c r="F126" s="14">
        <f t="shared" si="3"/>
        <v>0</v>
      </c>
      <c r="G126" s="14">
        <f t="shared" si="3"/>
        <v>0</v>
      </c>
      <c r="H126" s="14">
        <f t="shared" si="3"/>
        <v>0</v>
      </c>
      <c r="I126" s="14">
        <f t="shared" si="3"/>
        <v>0</v>
      </c>
      <c r="J126" s="14">
        <f t="shared" si="3"/>
        <v>0</v>
      </c>
      <c r="K126" s="14">
        <f t="shared" si="3"/>
        <v>0</v>
      </c>
      <c r="L126" s="14">
        <f t="shared" si="3"/>
        <v>0</v>
      </c>
      <c r="M126" s="14">
        <f t="shared" si="3"/>
        <v>0</v>
      </c>
      <c r="N126" s="14">
        <f t="shared" si="3"/>
        <v>0</v>
      </c>
    </row>
    <row r="127" spans="1:14" ht="12.75" customHeight="1" x14ac:dyDescent="0.2">
      <c r="A127" s="9" t="s">
        <v>195</v>
      </c>
      <c r="B127" s="12" t="s">
        <v>39</v>
      </c>
      <c r="C127" s="21"/>
      <c r="D127" s="24"/>
      <c r="E127" s="21"/>
      <c r="F127" s="24"/>
      <c r="G127" s="21"/>
      <c r="H127" s="24"/>
      <c r="I127" s="21"/>
      <c r="J127" s="24"/>
      <c r="K127" s="21"/>
      <c r="L127" s="24"/>
      <c r="M127" s="47"/>
      <c r="N127" s="39"/>
    </row>
    <row r="128" spans="1:14" ht="12.75" customHeight="1" x14ac:dyDescent="0.2">
      <c r="A128" s="10" t="s">
        <v>196</v>
      </c>
      <c r="B128" s="13" t="s">
        <v>40</v>
      </c>
      <c r="C128" s="14">
        <f>SUM(C129:C134)</f>
        <v>69124361</v>
      </c>
      <c r="D128" s="14">
        <f>SUM(D129:D134)</f>
        <v>61679053</v>
      </c>
      <c r="E128" s="14">
        <f>SUM(E129:E134)</f>
        <v>57287235</v>
      </c>
      <c r="F128" s="14">
        <f>SUM(F129:F132)</f>
        <v>55915370</v>
      </c>
      <c r="G128" s="14">
        <f>SUM(G129:G132)</f>
        <v>57188679</v>
      </c>
      <c r="H128" s="14">
        <f>SUM(H129:H132)</f>
        <v>57623136</v>
      </c>
      <c r="I128" s="14">
        <f>SUM(I129:I132)</f>
        <v>57964130</v>
      </c>
      <c r="J128" s="14">
        <f>SUM(J129:J132)</f>
        <v>62101105</v>
      </c>
      <c r="K128" s="14">
        <f t="shared" ref="K128:N128" si="4">SUM(K129:K132)</f>
        <v>65187489</v>
      </c>
      <c r="L128" s="14">
        <f t="shared" si="4"/>
        <v>59351973</v>
      </c>
      <c r="M128" s="14">
        <f>SUM(M129:M132)</f>
        <v>57409873</v>
      </c>
      <c r="N128" s="14">
        <f t="shared" si="4"/>
        <v>104403165</v>
      </c>
    </row>
    <row r="129" spans="1:14" s="8" customFormat="1" ht="12.75" customHeight="1" x14ac:dyDescent="0.2">
      <c r="A129" s="57" t="s">
        <v>579</v>
      </c>
      <c r="B129" s="58" t="s">
        <v>580</v>
      </c>
      <c r="C129" s="59">
        <v>49783675</v>
      </c>
      <c r="D129" s="59">
        <v>50340703</v>
      </c>
      <c r="E129" s="59">
        <v>50274953</v>
      </c>
      <c r="F129" s="60">
        <v>50662041</v>
      </c>
      <c r="G129" s="60">
        <v>50506421</v>
      </c>
      <c r="H129" s="60">
        <v>52728991</v>
      </c>
      <c r="I129" s="60">
        <v>51687872</v>
      </c>
      <c r="J129" s="60">
        <v>52163594</v>
      </c>
      <c r="K129" s="60">
        <v>52259415</v>
      </c>
      <c r="L129" s="60">
        <v>51989759</v>
      </c>
      <c r="M129" s="61">
        <v>51071410</v>
      </c>
      <c r="N129" s="61">
        <v>52939444</v>
      </c>
    </row>
    <row r="130" spans="1:14" s="8" customFormat="1" ht="12.75" customHeight="1" x14ac:dyDescent="0.2">
      <c r="A130" s="57" t="s">
        <v>581</v>
      </c>
      <c r="B130" s="58" t="s">
        <v>113</v>
      </c>
      <c r="C130" s="59">
        <v>2655557</v>
      </c>
      <c r="D130" s="59">
        <v>2679764</v>
      </c>
      <c r="E130" s="59">
        <v>2677892</v>
      </c>
      <c r="F130" s="60">
        <v>2663162</v>
      </c>
      <c r="G130" s="60">
        <v>2685991</v>
      </c>
      <c r="H130" s="60">
        <v>2668235</v>
      </c>
      <c r="I130" s="60">
        <v>2552078</v>
      </c>
      <c r="J130" s="60">
        <v>2749949</v>
      </c>
      <c r="K130" s="60">
        <v>2740247</v>
      </c>
      <c r="L130" s="60">
        <v>2834203</v>
      </c>
      <c r="M130" s="61">
        <v>2806404</v>
      </c>
      <c r="N130" s="61">
        <v>2974400</v>
      </c>
    </row>
    <row r="131" spans="1:14" s="8" customFormat="1" ht="12.75" customHeight="1" x14ac:dyDescent="0.2">
      <c r="A131" s="57" t="s">
        <v>582</v>
      </c>
      <c r="B131" s="58" t="s">
        <v>132</v>
      </c>
      <c r="C131" s="59">
        <v>1501119</v>
      </c>
      <c r="D131" s="59">
        <v>2256610</v>
      </c>
      <c r="E131" s="59">
        <v>2344074</v>
      </c>
      <c r="F131" s="60">
        <v>2590167</v>
      </c>
      <c r="G131" s="60">
        <v>2274942</v>
      </c>
      <c r="H131" s="60">
        <v>2225910</v>
      </c>
      <c r="I131" s="60">
        <v>1886155</v>
      </c>
      <c r="J131" s="60">
        <v>4264926</v>
      </c>
      <c r="K131" s="60">
        <v>2192977</v>
      </c>
      <c r="L131" s="60">
        <v>4528011</v>
      </c>
      <c r="M131" s="61">
        <v>3532059</v>
      </c>
      <c r="N131" s="61">
        <v>3537550</v>
      </c>
    </row>
    <row r="132" spans="1:14" s="8" customFormat="1" ht="12.75" customHeight="1" x14ac:dyDescent="0.2">
      <c r="A132" s="57" t="s">
        <v>590</v>
      </c>
      <c r="B132" s="58" t="s">
        <v>138</v>
      </c>
      <c r="C132" s="59">
        <v>13400826</v>
      </c>
      <c r="D132" s="59">
        <v>4692228</v>
      </c>
      <c r="E132" s="59">
        <v>294000</v>
      </c>
      <c r="F132" s="60"/>
      <c r="G132" s="60">
        <v>1721325</v>
      </c>
      <c r="H132" s="60"/>
      <c r="I132" s="60">
        <v>1838025</v>
      </c>
      <c r="J132" s="60">
        <v>2922636</v>
      </c>
      <c r="K132" s="60">
        <v>7994850</v>
      </c>
      <c r="L132" s="60"/>
      <c r="M132" s="61"/>
      <c r="N132" s="61">
        <v>44951771</v>
      </c>
    </row>
    <row r="133" spans="1:14" s="69" customFormat="1" ht="12.75" customHeight="1" x14ac:dyDescent="0.2">
      <c r="A133" s="66" t="s">
        <v>539</v>
      </c>
      <c r="B133" s="67" t="s">
        <v>540</v>
      </c>
      <c r="C133" s="68">
        <v>1648184</v>
      </c>
      <c r="D133" s="68">
        <v>1676391</v>
      </c>
      <c r="E133" s="68">
        <v>1572959</v>
      </c>
      <c r="F133" s="68">
        <v>1624651</v>
      </c>
      <c r="G133" s="68">
        <v>1816826</v>
      </c>
      <c r="H133" s="68">
        <v>1761261</v>
      </c>
      <c r="I133" s="68">
        <v>1751108</v>
      </c>
      <c r="J133" s="68">
        <v>1791722</v>
      </c>
      <c r="K133" s="68">
        <v>1798279</v>
      </c>
      <c r="L133" s="68">
        <v>1748340</v>
      </c>
      <c r="M133" s="68">
        <v>1724341</v>
      </c>
      <c r="N133" s="68">
        <v>1806246</v>
      </c>
    </row>
    <row r="134" spans="1:14" ht="12.75" customHeight="1" x14ac:dyDescent="0.2">
      <c r="A134" s="57" t="s">
        <v>591</v>
      </c>
      <c r="B134" s="58" t="s">
        <v>2</v>
      </c>
      <c r="C134" s="59">
        <v>135000</v>
      </c>
      <c r="D134" s="59">
        <v>33357</v>
      </c>
      <c r="E134" s="59">
        <v>123357</v>
      </c>
      <c r="F134" s="60">
        <v>197358</v>
      </c>
      <c r="G134" s="60">
        <v>123357</v>
      </c>
      <c r="H134" s="60">
        <v>153357</v>
      </c>
      <c r="I134" s="60">
        <v>238274</v>
      </c>
      <c r="J134" s="60">
        <v>90000</v>
      </c>
      <c r="K134" s="60">
        <v>90000</v>
      </c>
      <c r="L134" s="60">
        <v>157878</v>
      </c>
      <c r="M134" s="61"/>
      <c r="N134" s="61">
        <v>125358</v>
      </c>
    </row>
    <row r="135" spans="1:14" ht="12.75" customHeight="1" x14ac:dyDescent="0.2">
      <c r="A135" s="10" t="s">
        <v>197</v>
      </c>
      <c r="B135" s="13" t="s">
        <v>198</v>
      </c>
      <c r="C135" s="14">
        <f>SUM(C136:C137)</f>
        <v>0</v>
      </c>
      <c r="D135" s="14">
        <f t="shared" ref="D135:N135" si="5">SUM(D136:D137)</f>
        <v>0</v>
      </c>
      <c r="E135" s="14">
        <f t="shared" si="5"/>
        <v>0</v>
      </c>
      <c r="F135" s="14">
        <f t="shared" si="5"/>
        <v>0</v>
      </c>
      <c r="G135" s="14">
        <f t="shared" si="5"/>
        <v>0</v>
      </c>
      <c r="H135" s="14">
        <f t="shared" si="5"/>
        <v>0</v>
      </c>
      <c r="I135" s="14">
        <f t="shared" si="5"/>
        <v>0</v>
      </c>
      <c r="J135" s="14">
        <f t="shared" si="5"/>
        <v>0</v>
      </c>
      <c r="K135" s="14">
        <f t="shared" si="5"/>
        <v>0</v>
      </c>
      <c r="L135" s="14">
        <f t="shared" si="5"/>
        <v>0</v>
      </c>
      <c r="M135" s="14">
        <f t="shared" si="5"/>
        <v>0</v>
      </c>
      <c r="N135" s="14">
        <f t="shared" si="5"/>
        <v>0</v>
      </c>
    </row>
    <row r="136" spans="1:14" ht="12.75" customHeight="1" x14ac:dyDescent="0.2">
      <c r="A136" s="9" t="s">
        <v>199</v>
      </c>
      <c r="B136" s="12" t="s">
        <v>200</v>
      </c>
      <c r="C136" s="22"/>
      <c r="D136" s="24"/>
      <c r="E136" s="21"/>
      <c r="F136" s="24"/>
      <c r="G136" s="21"/>
      <c r="H136" s="24"/>
      <c r="I136" s="21"/>
      <c r="J136" s="24"/>
      <c r="K136" s="21"/>
      <c r="L136" s="24"/>
      <c r="M136" s="47"/>
      <c r="N136" s="39"/>
    </row>
    <row r="137" spans="1:14" ht="12.75" customHeight="1" x14ac:dyDescent="0.2">
      <c r="A137" s="9" t="s">
        <v>201</v>
      </c>
      <c r="B137" s="12" t="s">
        <v>41</v>
      </c>
      <c r="C137" s="21"/>
      <c r="D137" s="24"/>
      <c r="E137" s="21"/>
      <c r="F137" s="24"/>
      <c r="G137" s="21"/>
      <c r="H137" s="24"/>
      <c r="I137" s="21"/>
      <c r="J137" s="24"/>
      <c r="K137" s="21"/>
      <c r="L137" s="24"/>
      <c r="M137" s="47"/>
      <c r="N137" s="39"/>
    </row>
    <row r="138" spans="1:14" ht="12.75" customHeight="1" x14ac:dyDescent="0.2">
      <c r="A138" s="10" t="s">
        <v>202</v>
      </c>
      <c r="B138" s="13" t="s">
        <v>203</v>
      </c>
      <c r="C138" s="14">
        <f>SUM(C139:C141)</f>
        <v>0</v>
      </c>
      <c r="D138" s="14">
        <f>SUM(D139:D141)</f>
        <v>36300</v>
      </c>
      <c r="E138" s="14">
        <f>SUM(E139:E141)</f>
        <v>1285170</v>
      </c>
      <c r="F138" s="14">
        <f>SUM(F139:F141)</f>
        <v>123200</v>
      </c>
      <c r="G138" s="14">
        <f>SUM(G139:G141)</f>
        <v>0</v>
      </c>
      <c r="H138" s="14">
        <f t="shared" ref="H138:N138" si="6">SUM(H139:H141)</f>
        <v>3676243</v>
      </c>
      <c r="I138" s="14">
        <f t="shared" si="6"/>
        <v>3592587</v>
      </c>
      <c r="J138" s="14">
        <f t="shared" si="6"/>
        <v>5764007</v>
      </c>
      <c r="K138" s="14">
        <f t="shared" si="6"/>
        <v>0</v>
      </c>
      <c r="L138" s="14">
        <f t="shared" si="6"/>
        <v>5078387</v>
      </c>
      <c r="M138" s="14">
        <f t="shared" si="6"/>
        <v>4671498</v>
      </c>
      <c r="N138" s="14">
        <f t="shared" si="6"/>
        <v>274934</v>
      </c>
    </row>
    <row r="139" spans="1:14" ht="12.75" customHeight="1" x14ac:dyDescent="0.2">
      <c r="A139" s="9" t="s">
        <v>204</v>
      </c>
      <c r="B139" s="12" t="s">
        <v>205</v>
      </c>
      <c r="C139" s="21"/>
      <c r="D139" s="24"/>
      <c r="E139" s="21"/>
      <c r="F139" s="24"/>
      <c r="G139" s="21"/>
      <c r="H139" s="24"/>
      <c r="I139" s="21"/>
      <c r="J139" s="24"/>
      <c r="K139" s="21"/>
      <c r="L139" s="24"/>
      <c r="M139" s="47"/>
      <c r="N139" s="39"/>
    </row>
    <row r="140" spans="1:14" ht="12.75" customHeight="1" x14ac:dyDescent="0.2">
      <c r="A140" s="9" t="s">
        <v>206</v>
      </c>
      <c r="B140" s="12" t="s">
        <v>42</v>
      </c>
      <c r="C140" s="21"/>
      <c r="D140" s="24">
        <v>36300</v>
      </c>
      <c r="E140" s="21">
        <v>1285170</v>
      </c>
      <c r="F140" s="24">
        <v>123200</v>
      </c>
      <c r="G140" s="21"/>
      <c r="H140" s="24">
        <v>3676243</v>
      </c>
      <c r="I140" s="21">
        <v>3592587</v>
      </c>
      <c r="J140" s="24">
        <v>5764007</v>
      </c>
      <c r="K140" s="21"/>
      <c r="L140" s="24">
        <v>5078387</v>
      </c>
      <c r="M140" s="47">
        <v>4671498</v>
      </c>
      <c r="N140" s="39">
        <v>274934</v>
      </c>
    </row>
    <row r="141" spans="1:14" ht="12.75" customHeight="1" x14ac:dyDescent="0.2">
      <c r="A141" s="9" t="s">
        <v>207</v>
      </c>
      <c r="B141" s="12" t="s">
        <v>208</v>
      </c>
      <c r="C141" s="21"/>
      <c r="D141" s="24"/>
      <c r="E141" s="21"/>
      <c r="F141" s="24"/>
      <c r="G141" s="21"/>
      <c r="H141" s="24"/>
      <c r="I141" s="21"/>
      <c r="J141" s="24"/>
      <c r="K141" s="21"/>
      <c r="L141" s="24"/>
      <c r="M141" s="47"/>
      <c r="N141" s="39"/>
    </row>
    <row r="142" spans="1:14" ht="12.75" customHeight="1" x14ac:dyDescent="0.2">
      <c r="A142" s="10" t="s">
        <v>209</v>
      </c>
      <c r="B142" s="13" t="s">
        <v>210</v>
      </c>
      <c r="C142" s="14">
        <f>SUM(C143:C145)</f>
        <v>0</v>
      </c>
      <c r="D142" s="14">
        <f t="shared" ref="D142:N142" si="7">SUM(D143:D145)</f>
        <v>406480</v>
      </c>
      <c r="E142" s="14">
        <f>SUM(E143:E145)</f>
        <v>0</v>
      </c>
      <c r="F142" s="14">
        <f t="shared" si="7"/>
        <v>0</v>
      </c>
      <c r="G142" s="14">
        <f t="shared" si="7"/>
        <v>0</v>
      </c>
      <c r="H142" s="14">
        <f>SUM(H143:H145)</f>
        <v>1356600</v>
      </c>
      <c r="I142" s="14">
        <f t="shared" si="7"/>
        <v>249900</v>
      </c>
      <c r="J142" s="14">
        <f t="shared" si="7"/>
        <v>2301282</v>
      </c>
      <c r="K142" s="14">
        <f t="shared" si="7"/>
        <v>278317</v>
      </c>
      <c r="L142" s="14">
        <f t="shared" si="7"/>
        <v>3498060</v>
      </c>
      <c r="M142" s="14">
        <f t="shared" si="7"/>
        <v>1009548</v>
      </c>
      <c r="N142" s="14">
        <f t="shared" si="7"/>
        <v>17309655</v>
      </c>
    </row>
    <row r="143" spans="1:14" ht="12.75" customHeight="1" x14ac:dyDescent="0.2">
      <c r="A143" s="9" t="s">
        <v>211</v>
      </c>
      <c r="B143" s="12" t="s">
        <v>212</v>
      </c>
      <c r="C143" s="21"/>
      <c r="D143" s="24"/>
      <c r="E143" s="21"/>
      <c r="F143" s="24"/>
      <c r="G143" s="21"/>
      <c r="H143" s="24"/>
      <c r="I143" s="21"/>
      <c r="J143" s="24"/>
      <c r="K143" s="21"/>
      <c r="L143" s="24"/>
      <c r="M143" s="47"/>
      <c r="N143" s="39"/>
    </row>
    <row r="144" spans="1:14" ht="12.75" customHeight="1" x14ac:dyDescent="0.2">
      <c r="A144" s="9" t="s">
        <v>213</v>
      </c>
      <c r="B144" s="12" t="s">
        <v>214</v>
      </c>
      <c r="C144" s="21"/>
      <c r="D144" s="24">
        <v>79182</v>
      </c>
      <c r="E144" s="21"/>
      <c r="F144" s="24"/>
      <c r="G144" s="21"/>
      <c r="H144" s="24">
        <v>1356600</v>
      </c>
      <c r="I144" s="21">
        <v>249900</v>
      </c>
      <c r="J144" s="24">
        <v>2301282</v>
      </c>
      <c r="K144" s="21">
        <v>278317</v>
      </c>
      <c r="L144" s="24">
        <v>435000</v>
      </c>
      <c r="M144" s="47">
        <v>537118</v>
      </c>
      <c r="N144" s="39">
        <v>17266815</v>
      </c>
    </row>
    <row r="145" spans="1:14" ht="12.75" customHeight="1" x14ac:dyDescent="0.2">
      <c r="A145" s="9" t="s">
        <v>215</v>
      </c>
      <c r="B145" s="12" t="s">
        <v>216</v>
      </c>
      <c r="C145" s="21"/>
      <c r="D145" s="24">
        <v>327298</v>
      </c>
      <c r="E145" s="21"/>
      <c r="F145" s="24"/>
      <c r="G145" s="21"/>
      <c r="H145" s="24"/>
      <c r="I145" s="21"/>
      <c r="J145" s="24"/>
      <c r="K145" s="21"/>
      <c r="L145" s="24">
        <v>3063060</v>
      </c>
      <c r="M145" s="47">
        <v>472430</v>
      </c>
      <c r="N145" s="39">
        <v>42840</v>
      </c>
    </row>
    <row r="146" spans="1:14" ht="12.75" customHeight="1" x14ac:dyDescent="0.2">
      <c r="A146" s="10" t="s">
        <v>217</v>
      </c>
      <c r="B146" s="13" t="s">
        <v>218</v>
      </c>
      <c r="C146" s="14">
        <f>SUM(C147:C154)</f>
        <v>0</v>
      </c>
      <c r="D146" s="14">
        <f t="shared" ref="D146:N146" si="8">SUM(D147:D154)</f>
        <v>0</v>
      </c>
      <c r="E146" s="14">
        <f t="shared" si="8"/>
        <v>0</v>
      </c>
      <c r="F146" s="14">
        <f t="shared" si="8"/>
        <v>1500000</v>
      </c>
      <c r="G146" s="14">
        <f t="shared" si="8"/>
        <v>0</v>
      </c>
      <c r="H146" s="14">
        <f>SUM(H147:H154)</f>
        <v>1618491</v>
      </c>
      <c r="I146" s="14">
        <f t="shared" si="8"/>
        <v>1999681</v>
      </c>
      <c r="J146" s="14">
        <f t="shared" si="8"/>
        <v>613731</v>
      </c>
      <c r="K146" s="14">
        <f t="shared" si="8"/>
        <v>1603150</v>
      </c>
      <c r="L146" s="14">
        <f t="shared" si="8"/>
        <v>95598</v>
      </c>
      <c r="M146" s="14">
        <f t="shared" si="8"/>
        <v>1500000</v>
      </c>
      <c r="N146" s="14">
        <f t="shared" si="8"/>
        <v>2892542</v>
      </c>
    </row>
    <row r="147" spans="1:14" ht="12.75" customHeight="1" x14ac:dyDescent="0.2">
      <c r="A147" s="9" t="s">
        <v>219</v>
      </c>
      <c r="B147" s="12" t="s">
        <v>220</v>
      </c>
      <c r="C147" s="21"/>
      <c r="D147" s="24"/>
      <c r="E147" s="21"/>
      <c r="F147" s="24">
        <v>1500000</v>
      </c>
      <c r="G147" s="21"/>
      <c r="H147" s="24">
        <v>1000000</v>
      </c>
      <c r="I147" s="21">
        <v>1500000</v>
      </c>
      <c r="J147" s="24"/>
      <c r="K147" s="21">
        <v>1603150</v>
      </c>
      <c r="L147" s="24">
        <v>95598</v>
      </c>
      <c r="M147" s="47">
        <v>1500000</v>
      </c>
      <c r="N147" s="39"/>
    </row>
    <row r="148" spans="1:14" ht="12.75" customHeight="1" x14ac:dyDescent="0.2">
      <c r="A148" s="9" t="s">
        <v>221</v>
      </c>
      <c r="B148" s="12" t="s">
        <v>222</v>
      </c>
      <c r="C148" s="21"/>
      <c r="D148" s="24"/>
      <c r="E148" s="21"/>
      <c r="F148" s="24"/>
      <c r="G148" s="21"/>
      <c r="H148" s="24"/>
      <c r="I148" s="21"/>
      <c r="J148" s="24"/>
      <c r="K148" s="21"/>
      <c r="L148" s="24"/>
      <c r="M148" s="47"/>
      <c r="N148" s="39"/>
    </row>
    <row r="149" spans="1:14" ht="12.75" customHeight="1" x14ac:dyDescent="0.2">
      <c r="A149" s="9" t="s">
        <v>223</v>
      </c>
      <c r="B149" s="12" t="s">
        <v>224</v>
      </c>
      <c r="C149" s="21"/>
      <c r="D149" s="24"/>
      <c r="E149" s="21"/>
      <c r="F149" s="24"/>
      <c r="G149" s="21"/>
      <c r="H149" s="24"/>
      <c r="I149" s="21"/>
      <c r="J149" s="24"/>
      <c r="K149" s="21"/>
      <c r="L149" s="24"/>
      <c r="M149" s="47"/>
      <c r="N149" s="39"/>
    </row>
    <row r="150" spans="1:14" ht="12.75" customHeight="1" x14ac:dyDescent="0.2">
      <c r="A150" s="9" t="s">
        <v>225</v>
      </c>
      <c r="B150" s="12" t="s">
        <v>43</v>
      </c>
      <c r="C150" s="21"/>
      <c r="D150" s="24"/>
      <c r="E150" s="21"/>
      <c r="F150" s="24"/>
      <c r="G150" s="21"/>
      <c r="H150" s="24"/>
      <c r="I150" s="21"/>
      <c r="J150" s="24"/>
      <c r="K150" s="21"/>
      <c r="L150" s="24"/>
      <c r="M150" s="47"/>
      <c r="N150" s="39"/>
    </row>
    <row r="151" spans="1:14" ht="12.75" customHeight="1" x14ac:dyDescent="0.2">
      <c r="A151" s="9" t="s">
        <v>226</v>
      </c>
      <c r="B151" s="12" t="s">
        <v>222</v>
      </c>
      <c r="C151" s="21"/>
      <c r="D151" s="24"/>
      <c r="E151" s="21"/>
      <c r="F151" s="24"/>
      <c r="G151" s="21"/>
      <c r="H151" s="24"/>
      <c r="I151" s="21"/>
      <c r="J151" s="24"/>
      <c r="K151" s="21"/>
      <c r="L151" s="24"/>
      <c r="M151" s="47"/>
      <c r="N151" s="39"/>
    </row>
    <row r="152" spans="1:14" ht="12.75" customHeight="1" x14ac:dyDescent="0.2">
      <c r="A152" s="9" t="s">
        <v>227</v>
      </c>
      <c r="B152" s="12" t="s">
        <v>224</v>
      </c>
      <c r="C152" s="21"/>
      <c r="D152" s="24"/>
      <c r="E152" s="21"/>
      <c r="F152" s="24"/>
      <c r="G152" s="21"/>
      <c r="H152" s="24"/>
      <c r="I152" s="21"/>
      <c r="J152" s="24"/>
      <c r="K152" s="21"/>
      <c r="L152" s="24"/>
      <c r="M152" s="47"/>
      <c r="N152" s="39"/>
    </row>
    <row r="153" spans="1:14" ht="12.75" customHeight="1" x14ac:dyDescent="0.2">
      <c r="A153" s="9" t="s">
        <v>228</v>
      </c>
      <c r="B153" s="12" t="s">
        <v>229</v>
      </c>
      <c r="C153" s="21"/>
      <c r="D153" s="24"/>
      <c r="E153" s="21"/>
      <c r="F153" s="24"/>
      <c r="G153" s="21"/>
      <c r="H153" s="24">
        <v>618491</v>
      </c>
      <c r="I153" s="21">
        <v>499681</v>
      </c>
      <c r="J153" s="24">
        <v>613731</v>
      </c>
      <c r="K153" s="21"/>
      <c r="L153" s="24"/>
      <c r="M153" s="47"/>
      <c r="N153" s="39">
        <v>2892542</v>
      </c>
    </row>
    <row r="154" spans="1:14" ht="12.75" customHeight="1" x14ac:dyDescent="0.2">
      <c r="A154" s="9" t="s">
        <v>230</v>
      </c>
      <c r="B154" s="12" t="s">
        <v>231</v>
      </c>
      <c r="C154" s="21"/>
      <c r="D154" s="24"/>
      <c r="E154" s="21"/>
      <c r="F154" s="24"/>
      <c r="G154" s="21"/>
      <c r="H154" s="24"/>
      <c r="I154" s="21"/>
      <c r="J154" s="24"/>
      <c r="K154" s="21"/>
      <c r="L154" s="24"/>
      <c r="M154" s="47"/>
      <c r="N154" s="39"/>
    </row>
    <row r="155" spans="1:14" ht="12.75" customHeight="1" x14ac:dyDescent="0.2">
      <c r="A155" s="10" t="s">
        <v>232</v>
      </c>
      <c r="B155" s="13" t="s">
        <v>233</v>
      </c>
      <c r="C155" s="14">
        <f>SUM(C156:C171)</f>
        <v>548757</v>
      </c>
      <c r="D155" s="14">
        <f>SUM(D156:D171)</f>
        <v>10840419</v>
      </c>
      <c r="E155" s="14">
        <f>SUM(E156:E171)</f>
        <v>2516801</v>
      </c>
      <c r="F155" s="14">
        <f t="shared" ref="F155:N155" si="9">SUM(F156:F171)</f>
        <v>1997930</v>
      </c>
      <c r="G155" s="14">
        <f>SUM(G156:G171)</f>
        <v>7065624</v>
      </c>
      <c r="H155" s="14">
        <f>SUM(H156:H171)</f>
        <v>7345184</v>
      </c>
      <c r="I155" s="14">
        <f>SUM(I156:I171)</f>
        <v>5413679</v>
      </c>
      <c r="J155" s="14">
        <f t="shared" si="9"/>
        <v>7005336</v>
      </c>
      <c r="K155" s="14">
        <f t="shared" si="9"/>
        <v>8540658</v>
      </c>
      <c r="L155" s="14">
        <f t="shared" si="9"/>
        <v>14837228</v>
      </c>
      <c r="M155" s="14">
        <f t="shared" si="9"/>
        <v>4291767</v>
      </c>
      <c r="N155" s="14">
        <f t="shared" si="9"/>
        <v>35873098</v>
      </c>
    </row>
    <row r="156" spans="1:14" ht="12.75" customHeight="1" x14ac:dyDescent="0.2">
      <c r="A156" s="9" t="s">
        <v>234</v>
      </c>
      <c r="B156" s="12" t="s">
        <v>44</v>
      </c>
      <c r="C156" s="21">
        <v>548757</v>
      </c>
      <c r="D156" s="24">
        <v>1635965</v>
      </c>
      <c r="E156" s="21">
        <v>566038</v>
      </c>
      <c r="F156" s="24">
        <v>746186</v>
      </c>
      <c r="G156" s="21">
        <v>699596</v>
      </c>
      <c r="H156" s="24">
        <v>719148</v>
      </c>
      <c r="I156" s="21">
        <v>448053</v>
      </c>
      <c r="J156" s="24">
        <v>131036</v>
      </c>
      <c r="K156" s="21">
        <v>1110396</v>
      </c>
      <c r="L156" s="24">
        <v>219044</v>
      </c>
      <c r="M156" s="47">
        <v>853145</v>
      </c>
      <c r="N156" s="39">
        <v>4764857</v>
      </c>
    </row>
    <row r="157" spans="1:14" ht="12.75" customHeight="1" x14ac:dyDescent="0.2">
      <c r="A157" s="9" t="s">
        <v>235</v>
      </c>
      <c r="B157" s="12" t="s">
        <v>45</v>
      </c>
      <c r="C157" s="21"/>
      <c r="D157" s="24">
        <v>8601962</v>
      </c>
      <c r="E157" s="21">
        <v>1532320</v>
      </c>
      <c r="F157" s="24">
        <v>25918</v>
      </c>
      <c r="G157" s="21">
        <v>3506500</v>
      </c>
      <c r="H157" s="24">
        <v>2999195</v>
      </c>
      <c r="I157" s="21">
        <v>2390015</v>
      </c>
      <c r="J157" s="24">
        <v>944527</v>
      </c>
      <c r="K157" s="21">
        <v>3119204</v>
      </c>
      <c r="L157" s="24">
        <v>2729544</v>
      </c>
      <c r="M157" s="47">
        <v>2574001</v>
      </c>
      <c r="N157" s="39">
        <v>9389547</v>
      </c>
    </row>
    <row r="158" spans="1:14" ht="12.75" customHeight="1" x14ac:dyDescent="0.2">
      <c r="A158" s="9" t="s">
        <v>236</v>
      </c>
      <c r="B158" s="12" t="s">
        <v>237</v>
      </c>
      <c r="C158" s="21"/>
      <c r="D158" s="24"/>
      <c r="E158" s="21"/>
      <c r="F158" s="24"/>
      <c r="G158" s="21"/>
      <c r="H158" s="24"/>
      <c r="I158" s="21"/>
      <c r="J158" s="24"/>
      <c r="K158" s="21"/>
      <c r="L158" s="24"/>
      <c r="M158" s="47"/>
      <c r="N158" s="39"/>
    </row>
    <row r="159" spans="1:14" ht="12.75" customHeight="1" x14ac:dyDescent="0.2">
      <c r="A159" s="9" t="s">
        <v>238</v>
      </c>
      <c r="B159" s="12" t="s">
        <v>239</v>
      </c>
      <c r="C159" s="21"/>
      <c r="D159" s="24"/>
      <c r="E159" s="21"/>
      <c r="F159" s="24"/>
      <c r="G159" s="21"/>
      <c r="H159" s="24"/>
      <c r="I159" s="21"/>
      <c r="J159" s="24"/>
      <c r="K159" s="21"/>
      <c r="L159" s="24"/>
      <c r="M159" s="47"/>
      <c r="N159" s="39"/>
    </row>
    <row r="160" spans="1:14" ht="12.75" customHeight="1" x14ac:dyDescent="0.2">
      <c r="A160" s="9" t="s">
        <v>240</v>
      </c>
      <c r="B160" s="12" t="s">
        <v>241</v>
      </c>
      <c r="C160" s="21"/>
      <c r="D160" s="24"/>
      <c r="E160" s="21"/>
      <c r="F160" s="24"/>
      <c r="G160" s="21"/>
      <c r="H160" s="24"/>
      <c r="I160" s="21"/>
      <c r="J160" s="24"/>
      <c r="K160" s="21"/>
      <c r="L160" s="24"/>
      <c r="M160" s="47"/>
      <c r="N160" s="39"/>
    </row>
    <row r="161" spans="1:14" ht="12.75" customHeight="1" x14ac:dyDescent="0.2">
      <c r="A161" s="9" t="s">
        <v>242</v>
      </c>
      <c r="B161" s="12" t="s">
        <v>243</v>
      </c>
      <c r="C161" s="21"/>
      <c r="D161" s="24"/>
      <c r="E161" s="21"/>
      <c r="F161" s="24"/>
      <c r="G161" s="21"/>
      <c r="H161" s="24"/>
      <c r="I161" s="21"/>
      <c r="J161" s="24"/>
      <c r="K161" s="21"/>
      <c r="L161" s="24"/>
      <c r="M161" s="47"/>
      <c r="N161" s="39"/>
    </row>
    <row r="162" spans="1:14" ht="12.75" customHeight="1" x14ac:dyDescent="0.2">
      <c r="A162" s="9" t="s">
        <v>244</v>
      </c>
      <c r="B162" s="12" t="s">
        <v>46</v>
      </c>
      <c r="C162" s="21"/>
      <c r="D162" s="24"/>
      <c r="E162" s="21">
        <v>50128</v>
      </c>
      <c r="F162" s="24">
        <v>915408</v>
      </c>
      <c r="G162" s="21">
        <v>1091982</v>
      </c>
      <c r="H162" s="24">
        <v>34924</v>
      </c>
      <c r="I162" s="21"/>
      <c r="J162" s="24">
        <v>2801102</v>
      </c>
      <c r="K162" s="21">
        <v>2780314</v>
      </c>
      <c r="L162" s="24">
        <v>2463831</v>
      </c>
      <c r="M162" s="47">
        <v>46619</v>
      </c>
      <c r="N162" s="39">
        <v>3501668</v>
      </c>
    </row>
    <row r="163" spans="1:14" ht="12.75" customHeight="1" x14ac:dyDescent="0.2">
      <c r="A163" s="9" t="s">
        <v>245</v>
      </c>
      <c r="B163" s="12" t="s">
        <v>246</v>
      </c>
      <c r="C163" s="21"/>
      <c r="D163" s="24"/>
      <c r="E163" s="21"/>
      <c r="F163" s="24"/>
      <c r="G163" s="21"/>
      <c r="H163" s="24"/>
      <c r="I163" s="21"/>
      <c r="J163" s="24"/>
      <c r="K163" s="21"/>
      <c r="L163" s="24"/>
      <c r="M163" s="47"/>
      <c r="N163" s="39"/>
    </row>
    <row r="164" spans="1:14" ht="12.75" customHeight="1" x14ac:dyDescent="0.2">
      <c r="A164" s="9" t="s">
        <v>247</v>
      </c>
      <c r="B164" s="12" t="s">
        <v>47</v>
      </c>
      <c r="C164" s="21"/>
      <c r="D164" s="24">
        <v>602492</v>
      </c>
      <c r="E164" s="21">
        <v>79145</v>
      </c>
      <c r="F164" s="24">
        <v>71328</v>
      </c>
      <c r="G164" s="21">
        <v>1057984</v>
      </c>
      <c r="H164" s="24">
        <v>1524771</v>
      </c>
      <c r="I164" s="21">
        <v>805069</v>
      </c>
      <c r="J164" s="24">
        <v>1089451</v>
      </c>
      <c r="K164" s="21"/>
      <c r="L164" s="24">
        <v>1123284</v>
      </c>
      <c r="M164" s="47">
        <v>364150</v>
      </c>
      <c r="N164" s="39">
        <v>8009638</v>
      </c>
    </row>
    <row r="165" spans="1:14" ht="12.75" customHeight="1" x14ac:dyDescent="0.2">
      <c r="A165" s="9" t="s">
        <v>248</v>
      </c>
      <c r="B165" s="12" t="s">
        <v>48</v>
      </c>
      <c r="C165" s="21"/>
      <c r="D165" s="24"/>
      <c r="E165" s="21">
        <v>289170</v>
      </c>
      <c r="F165" s="24">
        <v>163328</v>
      </c>
      <c r="G165" s="21">
        <v>653751</v>
      </c>
      <c r="H165" s="24">
        <v>640815</v>
      </c>
      <c r="I165" s="21">
        <v>1522359</v>
      </c>
      <c r="J165" s="24">
        <v>1187168</v>
      </c>
      <c r="K165" s="21">
        <v>68070</v>
      </c>
      <c r="L165" s="24">
        <v>3684166</v>
      </c>
      <c r="M165" s="47">
        <v>293611</v>
      </c>
      <c r="N165" s="39">
        <v>949125</v>
      </c>
    </row>
    <row r="166" spans="1:14" ht="12.75" customHeight="1" x14ac:dyDescent="0.2">
      <c r="A166" s="9" t="s">
        <v>249</v>
      </c>
      <c r="B166" s="12" t="s">
        <v>250</v>
      </c>
      <c r="C166" s="21"/>
      <c r="D166" s="24"/>
      <c r="E166" s="21"/>
      <c r="F166" s="24"/>
      <c r="G166" s="21"/>
      <c r="H166" s="24"/>
      <c r="I166" s="21"/>
      <c r="J166" s="24"/>
      <c r="K166" s="21">
        <v>907290</v>
      </c>
      <c r="L166" s="24">
        <v>2051204</v>
      </c>
      <c r="M166" s="47"/>
      <c r="N166" s="39"/>
    </row>
    <row r="167" spans="1:14" ht="12.75" customHeight="1" x14ac:dyDescent="0.2">
      <c r="A167" s="9" t="s">
        <v>251</v>
      </c>
      <c r="B167" s="12" t="s">
        <v>49</v>
      </c>
      <c r="C167" s="21"/>
      <c r="D167" s="24"/>
      <c r="E167" s="21"/>
      <c r="F167" s="24"/>
      <c r="G167" s="21"/>
      <c r="H167" s="24"/>
      <c r="I167" s="21"/>
      <c r="J167" s="24"/>
      <c r="K167" s="21"/>
      <c r="L167" s="24"/>
      <c r="M167" s="47"/>
      <c r="N167" s="39"/>
    </row>
    <row r="168" spans="1:14" ht="12.75" customHeight="1" x14ac:dyDescent="0.2">
      <c r="A168" s="9" t="s">
        <v>252</v>
      </c>
      <c r="B168" s="12" t="s">
        <v>253</v>
      </c>
      <c r="C168" s="21"/>
      <c r="D168" s="24"/>
      <c r="E168" s="21"/>
      <c r="F168" s="24"/>
      <c r="G168" s="21"/>
      <c r="H168" s="24"/>
      <c r="I168" s="21"/>
      <c r="J168" s="24"/>
      <c r="K168" s="21"/>
      <c r="L168" s="24"/>
      <c r="M168" s="47"/>
      <c r="N168" s="39"/>
    </row>
    <row r="169" spans="1:14" ht="12.75" customHeight="1" x14ac:dyDescent="0.2">
      <c r="A169" s="9" t="s">
        <v>254</v>
      </c>
      <c r="B169" s="12" t="s">
        <v>255</v>
      </c>
      <c r="C169" s="21"/>
      <c r="D169" s="24"/>
      <c r="E169" s="21"/>
      <c r="F169" s="24"/>
      <c r="G169" s="21"/>
      <c r="H169" s="24"/>
      <c r="I169" s="21"/>
      <c r="J169" s="24"/>
      <c r="K169" s="21"/>
      <c r="L169" s="24"/>
      <c r="M169" s="47"/>
      <c r="N169" s="39"/>
    </row>
    <row r="170" spans="1:14" ht="12.75" customHeight="1" x14ac:dyDescent="0.2">
      <c r="A170" s="9" t="s">
        <v>256</v>
      </c>
      <c r="B170" s="12" t="s">
        <v>257</v>
      </c>
      <c r="C170" s="21"/>
      <c r="D170" s="24"/>
      <c r="E170" s="21"/>
      <c r="F170" s="24"/>
      <c r="G170" s="21"/>
      <c r="H170" s="24"/>
      <c r="I170" s="21"/>
      <c r="J170" s="24"/>
      <c r="K170" s="21"/>
      <c r="L170" s="24"/>
      <c r="M170" s="47"/>
      <c r="N170" s="39"/>
    </row>
    <row r="171" spans="1:14" ht="12.75" customHeight="1" x14ac:dyDescent="0.2">
      <c r="A171" s="9" t="s">
        <v>258</v>
      </c>
      <c r="B171" s="12" t="s">
        <v>1</v>
      </c>
      <c r="C171" s="21"/>
      <c r="D171" s="24"/>
      <c r="E171" s="21"/>
      <c r="F171" s="24">
        <v>75762</v>
      </c>
      <c r="G171" s="21">
        <v>55811</v>
      </c>
      <c r="H171" s="24">
        <v>1426331</v>
      </c>
      <c r="I171" s="21">
        <v>248183</v>
      </c>
      <c r="J171" s="24">
        <v>852052</v>
      </c>
      <c r="K171" s="21">
        <v>555384</v>
      </c>
      <c r="L171" s="24">
        <v>2566155</v>
      </c>
      <c r="M171" s="47">
        <v>160241</v>
      </c>
      <c r="N171" s="39">
        <v>9258263</v>
      </c>
    </row>
    <row r="172" spans="1:14" ht="12.75" customHeight="1" x14ac:dyDescent="0.2">
      <c r="A172" s="10" t="s">
        <v>259</v>
      </c>
      <c r="B172" s="13" t="s">
        <v>260</v>
      </c>
      <c r="C172" s="14">
        <f t="shared" ref="C172:N172" si="10">SUM(C173:C181)</f>
        <v>1284157</v>
      </c>
      <c r="D172" s="14">
        <f>SUM(D173:D181)</f>
        <v>2202413</v>
      </c>
      <c r="E172" s="14">
        <f>SUM(E173:E181)</f>
        <v>3226157</v>
      </c>
      <c r="F172" s="14">
        <f t="shared" si="10"/>
        <v>3731014</v>
      </c>
      <c r="G172" s="14">
        <f t="shared" si="10"/>
        <v>4689229</v>
      </c>
      <c r="H172" s="14">
        <f t="shared" si="10"/>
        <v>3965065</v>
      </c>
      <c r="I172" s="14">
        <f>SUM(I173:I181)</f>
        <v>4284877</v>
      </c>
      <c r="J172" s="14">
        <f t="shared" si="10"/>
        <v>4110014</v>
      </c>
      <c r="K172" s="14">
        <f t="shared" si="10"/>
        <v>3557059</v>
      </c>
      <c r="L172" s="14">
        <f t="shared" si="10"/>
        <v>4428920</v>
      </c>
      <c r="M172" s="14">
        <f t="shared" si="10"/>
        <v>3654949</v>
      </c>
      <c r="N172" s="14">
        <f t="shared" si="10"/>
        <v>3948313</v>
      </c>
    </row>
    <row r="173" spans="1:14" ht="12.75" customHeight="1" x14ac:dyDescent="0.2">
      <c r="A173" s="9" t="s">
        <v>261</v>
      </c>
      <c r="B173" s="12" t="s">
        <v>50</v>
      </c>
      <c r="C173" s="21">
        <v>1284157</v>
      </c>
      <c r="D173" s="24">
        <v>748183</v>
      </c>
      <c r="E173" s="21">
        <v>811449</v>
      </c>
      <c r="F173" s="24">
        <v>1355477</v>
      </c>
      <c r="G173" s="21">
        <v>1158885</v>
      </c>
      <c r="H173" s="24">
        <v>1745352</v>
      </c>
      <c r="I173" s="21">
        <v>1696088</v>
      </c>
      <c r="J173" s="24">
        <v>2280856</v>
      </c>
      <c r="K173" s="21">
        <v>2035028</v>
      </c>
      <c r="L173" s="24">
        <v>1728145</v>
      </c>
      <c r="M173" s="47">
        <v>1448594</v>
      </c>
      <c r="N173" s="39">
        <v>407490</v>
      </c>
    </row>
    <row r="174" spans="1:14" ht="12.75" customHeight="1" x14ac:dyDescent="0.2">
      <c r="A174" s="9" t="s">
        <v>262</v>
      </c>
      <c r="B174" s="12" t="s">
        <v>51</v>
      </c>
      <c r="C174" s="21"/>
      <c r="D174" s="24">
        <v>903239</v>
      </c>
      <c r="E174" s="21">
        <v>1097700</v>
      </c>
      <c r="F174" s="24">
        <v>1124765</v>
      </c>
      <c r="G174" s="21">
        <v>994098</v>
      </c>
      <c r="H174" s="24">
        <v>522718</v>
      </c>
      <c r="I174" s="21">
        <v>1689692</v>
      </c>
      <c r="J174" s="24">
        <v>1002841</v>
      </c>
      <c r="K174" s="21">
        <v>1175661</v>
      </c>
      <c r="L174" s="24">
        <v>1591718</v>
      </c>
      <c r="M174" s="47">
        <v>1374184</v>
      </c>
      <c r="N174" s="39">
        <v>1740230</v>
      </c>
    </row>
    <row r="175" spans="1:14" ht="12.75" customHeight="1" x14ac:dyDescent="0.2">
      <c r="A175" s="9" t="s">
        <v>263</v>
      </c>
      <c r="B175" s="12" t="s">
        <v>264</v>
      </c>
      <c r="C175" s="21"/>
      <c r="D175" s="24">
        <v>389215</v>
      </c>
      <c r="E175" s="21"/>
      <c r="F175" s="24"/>
      <c r="G175" s="21"/>
      <c r="H175" s="24">
        <v>500008</v>
      </c>
      <c r="I175" s="21"/>
      <c r="J175" s="24"/>
      <c r="K175" s="21"/>
      <c r="L175" s="24"/>
      <c r="M175" s="47"/>
      <c r="N175" s="39"/>
    </row>
    <row r="176" spans="1:14" ht="12.75" customHeight="1" x14ac:dyDescent="0.2">
      <c r="A176" s="9" t="s">
        <v>265</v>
      </c>
      <c r="B176" s="12" t="s">
        <v>52</v>
      </c>
      <c r="C176" s="21"/>
      <c r="D176" s="24">
        <v>161776</v>
      </c>
      <c r="E176" s="21"/>
      <c r="F176" s="24"/>
      <c r="G176" s="21"/>
      <c r="H176" s="24"/>
      <c r="I176" s="21"/>
      <c r="J176" s="24">
        <v>19270</v>
      </c>
      <c r="K176" s="21"/>
      <c r="L176" s="24">
        <v>74847</v>
      </c>
      <c r="M176" s="47">
        <v>2500</v>
      </c>
      <c r="N176" s="39">
        <v>37660</v>
      </c>
    </row>
    <row r="177" spans="1:14" ht="12.75" customHeight="1" x14ac:dyDescent="0.2">
      <c r="A177" s="9" t="s">
        <v>266</v>
      </c>
      <c r="B177" s="12" t="s">
        <v>53</v>
      </c>
      <c r="C177" s="21"/>
      <c r="D177" s="24"/>
      <c r="E177" s="21">
        <v>442640</v>
      </c>
      <c r="F177" s="24">
        <v>451132</v>
      </c>
      <c r="G177" s="21">
        <v>454408</v>
      </c>
      <c r="H177" s="24">
        <v>388240</v>
      </c>
      <c r="I177" s="21">
        <v>374400</v>
      </c>
      <c r="J177" s="24">
        <v>353809</v>
      </c>
      <c r="K177" s="21">
        <v>192494</v>
      </c>
      <c r="L177" s="24">
        <v>507629</v>
      </c>
      <c r="M177" s="47">
        <v>381221</v>
      </c>
      <c r="N177" s="39">
        <v>397619</v>
      </c>
    </row>
    <row r="178" spans="1:14" ht="12.75" customHeight="1" x14ac:dyDescent="0.2">
      <c r="A178" s="9" t="s">
        <v>267</v>
      </c>
      <c r="B178" s="12" t="s">
        <v>54</v>
      </c>
      <c r="C178" s="21"/>
      <c r="D178" s="24"/>
      <c r="E178" s="21">
        <v>621752</v>
      </c>
      <c r="F178" s="24">
        <v>547713</v>
      </c>
      <c r="G178" s="21">
        <v>1374148</v>
      </c>
      <c r="H178" s="24">
        <v>279418</v>
      </c>
      <c r="I178" s="21">
        <v>266068</v>
      </c>
      <c r="J178" s="24">
        <v>197784</v>
      </c>
      <c r="K178" s="21">
        <v>153876</v>
      </c>
      <c r="L178" s="24">
        <v>205481</v>
      </c>
      <c r="M178" s="47">
        <v>131837</v>
      </c>
      <c r="N178" s="39">
        <v>451186</v>
      </c>
    </row>
    <row r="179" spans="1:14" ht="12.75" customHeight="1" x14ac:dyDescent="0.2">
      <c r="A179" s="9" t="s">
        <v>268</v>
      </c>
      <c r="B179" s="12" t="s">
        <v>55</v>
      </c>
      <c r="C179" s="21"/>
      <c r="D179" s="24"/>
      <c r="E179" s="21">
        <v>252616</v>
      </c>
      <c r="F179" s="24">
        <v>251927</v>
      </c>
      <c r="G179" s="21">
        <v>707690</v>
      </c>
      <c r="H179" s="24">
        <v>256789</v>
      </c>
      <c r="I179" s="21">
        <v>258629</v>
      </c>
      <c r="J179" s="24">
        <v>255454</v>
      </c>
      <c r="K179" s="21"/>
      <c r="L179" s="24">
        <v>321100</v>
      </c>
      <c r="M179" s="47">
        <v>316613</v>
      </c>
      <c r="N179" s="39">
        <v>672908</v>
      </c>
    </row>
    <row r="180" spans="1:14" ht="12.75" customHeight="1" x14ac:dyDescent="0.2">
      <c r="A180" s="9" t="s">
        <v>269</v>
      </c>
      <c r="B180" s="12" t="s">
        <v>270</v>
      </c>
      <c r="C180" s="21"/>
      <c r="D180" s="24"/>
      <c r="E180" s="21"/>
      <c r="F180" s="24"/>
      <c r="G180" s="21"/>
      <c r="H180" s="24"/>
      <c r="I180" s="21"/>
      <c r="J180" s="24"/>
      <c r="K180" s="21"/>
      <c r="L180" s="24"/>
      <c r="M180" s="47"/>
      <c r="N180" s="39"/>
    </row>
    <row r="181" spans="1:14" ht="12.75" customHeight="1" x14ac:dyDescent="0.2">
      <c r="A181" s="9" t="s">
        <v>271</v>
      </c>
      <c r="B181" s="12" t="s">
        <v>1</v>
      </c>
      <c r="C181" s="21"/>
      <c r="D181" s="24"/>
      <c r="E181" s="21"/>
      <c r="F181" s="24"/>
      <c r="G181" s="21"/>
      <c r="H181" s="24">
        <v>272540</v>
      </c>
      <c r="I181" s="21"/>
      <c r="J181" s="24"/>
      <c r="K181" s="21"/>
      <c r="L181" s="24"/>
      <c r="M181" s="47"/>
      <c r="N181" s="39">
        <v>241220</v>
      </c>
    </row>
    <row r="182" spans="1:14" ht="12.75" customHeight="1" x14ac:dyDescent="0.2">
      <c r="A182" s="10" t="s">
        <v>272</v>
      </c>
      <c r="B182" s="13" t="s">
        <v>273</v>
      </c>
      <c r="C182" s="14">
        <f>SUM(C183:C190)</f>
        <v>0</v>
      </c>
      <c r="D182" s="14">
        <f t="shared" ref="D182:N182" si="11">SUM(D183:D190)</f>
        <v>0</v>
      </c>
      <c r="E182" s="14">
        <f t="shared" si="11"/>
        <v>86600</v>
      </c>
      <c r="F182" s="14">
        <f t="shared" si="11"/>
        <v>119000</v>
      </c>
      <c r="G182" s="14">
        <f>SUM(G183:G190)</f>
        <v>0</v>
      </c>
      <c r="H182" s="14">
        <f>SUM(H183:H190)</f>
        <v>480653</v>
      </c>
      <c r="I182" s="14">
        <f t="shared" si="11"/>
        <v>1686298</v>
      </c>
      <c r="J182" s="14">
        <f t="shared" si="11"/>
        <v>0</v>
      </c>
      <c r="K182" s="14">
        <f t="shared" si="11"/>
        <v>143000</v>
      </c>
      <c r="L182" s="14">
        <f t="shared" si="11"/>
        <v>730310</v>
      </c>
      <c r="M182" s="14">
        <f t="shared" si="11"/>
        <v>0</v>
      </c>
      <c r="N182" s="14">
        <f t="shared" si="11"/>
        <v>21343056</v>
      </c>
    </row>
    <row r="183" spans="1:14" ht="12.75" customHeight="1" x14ac:dyDescent="0.2">
      <c r="A183" s="9" t="s">
        <v>274</v>
      </c>
      <c r="B183" s="12" t="s">
        <v>275</v>
      </c>
      <c r="C183" s="21"/>
      <c r="D183" s="24"/>
      <c r="E183" s="21"/>
      <c r="F183" s="24"/>
      <c r="G183" s="21"/>
      <c r="H183" s="24"/>
      <c r="I183" s="21"/>
      <c r="J183" s="24"/>
      <c r="K183" s="21"/>
      <c r="L183" s="24">
        <v>345087</v>
      </c>
      <c r="M183" s="47"/>
      <c r="N183" s="39">
        <v>19496960</v>
      </c>
    </row>
    <row r="184" spans="1:14" ht="12.75" customHeight="1" x14ac:dyDescent="0.2">
      <c r="A184" s="9" t="s">
        <v>276</v>
      </c>
      <c r="B184" s="12" t="s">
        <v>277</v>
      </c>
      <c r="C184" s="21"/>
      <c r="D184" s="24"/>
      <c r="E184" s="21"/>
      <c r="F184" s="24"/>
      <c r="G184" s="21"/>
      <c r="H184" s="24"/>
      <c r="I184" s="21">
        <v>536998</v>
      </c>
      <c r="J184" s="24"/>
      <c r="K184" s="21">
        <v>73000</v>
      </c>
      <c r="L184" s="24">
        <v>292998</v>
      </c>
      <c r="M184" s="47"/>
      <c r="N184" s="39"/>
    </row>
    <row r="185" spans="1:14" ht="12.75" customHeight="1" x14ac:dyDescent="0.2">
      <c r="A185" s="9" t="s">
        <v>278</v>
      </c>
      <c r="B185" s="12" t="s">
        <v>279</v>
      </c>
      <c r="C185" s="21"/>
      <c r="D185" s="24"/>
      <c r="E185" s="21"/>
      <c r="F185" s="24"/>
      <c r="G185" s="21"/>
      <c r="H185" s="24"/>
      <c r="I185" s="21"/>
      <c r="J185" s="24"/>
      <c r="K185" s="21"/>
      <c r="L185" s="24"/>
      <c r="M185" s="47"/>
      <c r="N185" s="39"/>
    </row>
    <row r="186" spans="1:14" ht="12.75" customHeight="1" x14ac:dyDescent="0.2">
      <c r="A186" s="9" t="s">
        <v>280</v>
      </c>
      <c r="B186" s="12" t="s">
        <v>281</v>
      </c>
      <c r="C186" s="21"/>
      <c r="D186" s="24"/>
      <c r="E186" s="21"/>
      <c r="F186" s="24"/>
      <c r="G186" s="21"/>
      <c r="H186" s="24"/>
      <c r="I186" s="21"/>
      <c r="J186" s="24"/>
      <c r="K186" s="21">
        <v>70000</v>
      </c>
      <c r="L186" s="24"/>
      <c r="M186" s="47"/>
      <c r="N186" s="39"/>
    </row>
    <row r="187" spans="1:14" ht="12.75" customHeight="1" x14ac:dyDescent="0.2">
      <c r="A187" s="9" t="s">
        <v>282</v>
      </c>
      <c r="B187" s="12" t="s">
        <v>283</v>
      </c>
      <c r="C187" s="21"/>
      <c r="D187" s="24"/>
      <c r="E187" s="21"/>
      <c r="F187" s="24"/>
      <c r="G187" s="21"/>
      <c r="H187" s="24"/>
      <c r="I187" s="21"/>
      <c r="J187" s="24"/>
      <c r="K187" s="21"/>
      <c r="L187" s="24"/>
      <c r="M187" s="47"/>
      <c r="N187" s="39"/>
    </row>
    <row r="188" spans="1:14" ht="12.75" customHeight="1" x14ac:dyDescent="0.2">
      <c r="A188" s="9" t="s">
        <v>284</v>
      </c>
      <c r="B188" s="12" t="s">
        <v>285</v>
      </c>
      <c r="C188" s="21"/>
      <c r="D188" s="24"/>
      <c r="E188" s="21"/>
      <c r="F188" s="24"/>
      <c r="G188" s="21"/>
      <c r="H188" s="24"/>
      <c r="I188" s="21"/>
      <c r="J188" s="24"/>
      <c r="K188" s="21"/>
      <c r="L188" s="24"/>
      <c r="M188" s="47"/>
      <c r="N188" s="39"/>
    </row>
    <row r="189" spans="1:14" ht="12.75" customHeight="1" x14ac:dyDescent="0.2">
      <c r="A189" s="9" t="s">
        <v>286</v>
      </c>
      <c r="B189" s="12" t="s">
        <v>287</v>
      </c>
      <c r="C189" s="21"/>
      <c r="D189" s="24"/>
      <c r="E189" s="21"/>
      <c r="F189" s="24"/>
      <c r="G189" s="21"/>
      <c r="H189" s="24"/>
      <c r="I189" s="21"/>
      <c r="J189" s="24"/>
      <c r="K189" s="21"/>
      <c r="L189" s="24"/>
      <c r="M189" s="47"/>
      <c r="N189" s="39"/>
    </row>
    <row r="190" spans="1:14" ht="12.75" customHeight="1" x14ac:dyDescent="0.2">
      <c r="A190" s="9" t="s">
        <v>288</v>
      </c>
      <c r="B190" s="12" t="s">
        <v>1</v>
      </c>
      <c r="C190" s="21"/>
      <c r="D190" s="24"/>
      <c r="E190" s="21">
        <v>86600</v>
      </c>
      <c r="F190" s="24">
        <v>119000</v>
      </c>
      <c r="G190" s="21"/>
      <c r="H190" s="24">
        <v>480653</v>
      </c>
      <c r="I190" s="21">
        <v>1149300</v>
      </c>
      <c r="J190" s="24"/>
      <c r="K190" s="21"/>
      <c r="L190" s="24">
        <v>92225</v>
      </c>
      <c r="M190" s="47"/>
      <c r="N190" s="39">
        <v>1846096</v>
      </c>
    </row>
    <row r="191" spans="1:14" ht="12.75" customHeight="1" x14ac:dyDescent="0.2">
      <c r="A191" s="10" t="s">
        <v>289</v>
      </c>
      <c r="B191" s="13" t="s">
        <v>290</v>
      </c>
      <c r="C191" s="14">
        <f>SUM(C192:C194)</f>
        <v>0</v>
      </c>
      <c r="D191" s="14">
        <f t="shared" ref="D191:N191" si="12">SUM(D192:D194)</f>
        <v>0</v>
      </c>
      <c r="E191" s="14">
        <f t="shared" si="12"/>
        <v>238000</v>
      </c>
      <c r="F191" s="14">
        <f t="shared" si="12"/>
        <v>0</v>
      </c>
      <c r="G191" s="14">
        <f t="shared" si="12"/>
        <v>0</v>
      </c>
      <c r="H191" s="14">
        <f t="shared" si="12"/>
        <v>14994</v>
      </c>
      <c r="I191" s="14">
        <f t="shared" si="12"/>
        <v>55561</v>
      </c>
      <c r="J191" s="14">
        <f t="shared" si="12"/>
        <v>0</v>
      </c>
      <c r="K191" s="14">
        <f t="shared" si="12"/>
        <v>0</v>
      </c>
      <c r="L191" s="14">
        <f t="shared" si="12"/>
        <v>0</v>
      </c>
      <c r="M191" s="14">
        <f t="shared" si="12"/>
        <v>0</v>
      </c>
      <c r="N191" s="14">
        <f t="shared" si="12"/>
        <v>534310</v>
      </c>
    </row>
    <row r="192" spans="1:14" ht="12.75" customHeight="1" x14ac:dyDescent="0.2">
      <c r="A192" s="9" t="s">
        <v>291</v>
      </c>
      <c r="B192" s="12" t="s">
        <v>292</v>
      </c>
      <c r="C192" s="21"/>
      <c r="D192" s="24"/>
      <c r="E192" s="21"/>
      <c r="F192" s="24"/>
      <c r="G192" s="21"/>
      <c r="H192" s="24">
        <v>14994</v>
      </c>
      <c r="I192" s="21"/>
      <c r="J192" s="24"/>
      <c r="K192" s="21"/>
      <c r="L192" s="24"/>
      <c r="M192" s="47"/>
      <c r="N192" s="39"/>
    </row>
    <row r="193" spans="1:14" ht="12.75" customHeight="1" x14ac:dyDescent="0.2">
      <c r="A193" s="9" t="s">
        <v>293</v>
      </c>
      <c r="B193" s="12" t="s">
        <v>56</v>
      </c>
      <c r="C193" s="21"/>
      <c r="D193" s="24"/>
      <c r="E193" s="21">
        <v>238000</v>
      </c>
      <c r="F193" s="24"/>
      <c r="G193" s="21"/>
      <c r="H193" s="24"/>
      <c r="I193" s="21">
        <v>55561</v>
      </c>
      <c r="J193" s="24"/>
      <c r="K193" s="21"/>
      <c r="L193" s="24"/>
      <c r="M193" s="47"/>
      <c r="N193" s="39">
        <v>534310</v>
      </c>
    </row>
    <row r="194" spans="1:14" ht="12.75" customHeight="1" x14ac:dyDescent="0.2">
      <c r="A194" s="9" t="s">
        <v>294</v>
      </c>
      <c r="B194" s="12" t="s">
        <v>1</v>
      </c>
      <c r="C194" s="21"/>
      <c r="D194" s="24"/>
      <c r="E194" s="21"/>
      <c r="F194" s="24"/>
      <c r="G194" s="21"/>
      <c r="H194" s="24"/>
      <c r="I194" s="21"/>
      <c r="J194" s="24"/>
      <c r="K194" s="21"/>
      <c r="L194" s="24"/>
      <c r="M194" s="47"/>
      <c r="N194" s="39"/>
    </row>
    <row r="195" spans="1:14" ht="12.75" customHeight="1" x14ac:dyDescent="0.2">
      <c r="A195" s="10" t="s">
        <v>295</v>
      </c>
      <c r="B195" s="13" t="s">
        <v>296</v>
      </c>
      <c r="C195" s="14">
        <f>SUM(C196:C206)</f>
        <v>0</v>
      </c>
      <c r="D195" s="14">
        <f t="shared" ref="D195:N195" si="13">SUM(D196:D206)</f>
        <v>318680</v>
      </c>
      <c r="E195" s="14">
        <f t="shared" si="13"/>
        <v>122717</v>
      </c>
      <c r="F195" s="14">
        <f t="shared" si="13"/>
        <v>299840</v>
      </c>
      <c r="G195" s="14">
        <f>SUM(G196:G206)</f>
        <v>141491</v>
      </c>
      <c r="H195" s="14">
        <f>SUM(H196:H206)</f>
        <v>210605</v>
      </c>
      <c r="I195" s="14">
        <f t="shared" si="13"/>
        <v>15874620</v>
      </c>
      <c r="J195" s="14">
        <f t="shared" si="13"/>
        <v>508431</v>
      </c>
      <c r="K195" s="14">
        <f t="shared" si="13"/>
        <v>298870</v>
      </c>
      <c r="L195" s="14">
        <f t="shared" si="13"/>
        <v>30418281</v>
      </c>
      <c r="M195" s="14">
        <f t="shared" si="13"/>
        <v>2164590</v>
      </c>
      <c r="N195" s="14">
        <f t="shared" si="13"/>
        <v>12022391</v>
      </c>
    </row>
    <row r="196" spans="1:14" ht="12.75" customHeight="1" x14ac:dyDescent="0.2">
      <c r="A196" s="9" t="s">
        <v>297</v>
      </c>
      <c r="B196" s="12" t="s">
        <v>57</v>
      </c>
      <c r="C196" s="21"/>
      <c r="D196" s="24"/>
      <c r="E196" s="21"/>
      <c r="F196" s="24"/>
      <c r="G196" s="21"/>
      <c r="H196" s="24"/>
      <c r="I196" s="21"/>
      <c r="J196" s="24"/>
      <c r="K196" s="21"/>
      <c r="L196" s="24"/>
      <c r="M196" s="47"/>
      <c r="N196" s="39"/>
    </row>
    <row r="197" spans="1:14" ht="12.75" customHeight="1" x14ac:dyDescent="0.2">
      <c r="A197" s="9" t="s">
        <v>298</v>
      </c>
      <c r="B197" s="12" t="s">
        <v>58</v>
      </c>
      <c r="C197" s="21"/>
      <c r="D197" s="24">
        <v>278180</v>
      </c>
      <c r="E197" s="21"/>
      <c r="F197" s="24">
        <v>280370</v>
      </c>
      <c r="G197" s="21">
        <v>141491</v>
      </c>
      <c r="H197" s="24"/>
      <c r="I197" s="21"/>
      <c r="J197" s="24">
        <v>285374</v>
      </c>
      <c r="K197" s="21">
        <v>286600</v>
      </c>
      <c r="L197" s="24">
        <v>143815</v>
      </c>
      <c r="M197" s="47"/>
      <c r="N197" s="39">
        <v>144781</v>
      </c>
    </row>
    <row r="198" spans="1:14" ht="12.75" customHeight="1" x14ac:dyDescent="0.2">
      <c r="A198" s="9" t="s">
        <v>299</v>
      </c>
      <c r="B198" s="12" t="s">
        <v>59</v>
      </c>
      <c r="C198" s="21"/>
      <c r="D198" s="24"/>
      <c r="E198" s="21"/>
      <c r="F198" s="24"/>
      <c r="G198" s="21"/>
      <c r="H198" s="24"/>
      <c r="I198" s="21"/>
      <c r="J198" s="24"/>
      <c r="K198" s="21"/>
      <c r="L198" s="24"/>
      <c r="M198" s="47"/>
      <c r="N198" s="39"/>
    </row>
    <row r="199" spans="1:14" ht="12.75" customHeight="1" x14ac:dyDescent="0.2">
      <c r="A199" s="9" t="s">
        <v>300</v>
      </c>
      <c r="B199" s="12" t="s">
        <v>60</v>
      </c>
      <c r="C199" s="21"/>
      <c r="D199" s="24"/>
      <c r="E199" s="21"/>
      <c r="F199" s="24"/>
      <c r="G199" s="21"/>
      <c r="H199" s="24"/>
      <c r="I199" s="21"/>
      <c r="J199" s="24"/>
      <c r="K199" s="21"/>
      <c r="L199" s="24"/>
      <c r="M199" s="47"/>
      <c r="N199" s="39"/>
    </row>
    <row r="200" spans="1:14" ht="12.75" customHeight="1" x14ac:dyDescent="0.2">
      <c r="A200" s="9" t="s">
        <v>301</v>
      </c>
      <c r="B200" s="12" t="s">
        <v>302</v>
      </c>
      <c r="C200" s="21"/>
      <c r="D200" s="24"/>
      <c r="E200" s="21"/>
      <c r="F200" s="24"/>
      <c r="G200" s="21"/>
      <c r="H200" s="24"/>
      <c r="I200" s="21"/>
      <c r="J200" s="24"/>
      <c r="K200" s="21"/>
      <c r="L200" s="24"/>
      <c r="M200" s="47"/>
      <c r="N200" s="39"/>
    </row>
    <row r="201" spans="1:14" ht="12.75" customHeight="1" x14ac:dyDescent="0.2">
      <c r="A201" s="9" t="s">
        <v>303</v>
      </c>
      <c r="B201" s="12" t="s">
        <v>304</v>
      </c>
      <c r="C201" s="21"/>
      <c r="D201" s="24"/>
      <c r="E201" s="21"/>
      <c r="F201" s="24"/>
      <c r="G201" s="21"/>
      <c r="H201" s="24"/>
      <c r="I201" s="21"/>
      <c r="J201" s="24"/>
      <c r="K201" s="21"/>
      <c r="L201" s="24"/>
      <c r="M201" s="47"/>
      <c r="N201" s="39"/>
    </row>
    <row r="202" spans="1:14" ht="12.75" customHeight="1" x14ac:dyDescent="0.2">
      <c r="A202" s="9" t="s">
        <v>305</v>
      </c>
      <c r="B202" s="12" t="s">
        <v>61</v>
      </c>
      <c r="C202" s="21"/>
      <c r="D202" s="24">
        <v>40500</v>
      </c>
      <c r="E202" s="21">
        <v>122717</v>
      </c>
      <c r="F202" s="24">
        <v>19470</v>
      </c>
      <c r="G202" s="21"/>
      <c r="H202" s="24">
        <v>210605</v>
      </c>
      <c r="I202" s="21">
        <v>15874620</v>
      </c>
      <c r="J202" s="24">
        <v>223057</v>
      </c>
      <c r="K202" s="21">
        <v>12270</v>
      </c>
      <c r="L202" s="24">
        <v>30274466</v>
      </c>
      <c r="M202" s="47">
        <v>2164590</v>
      </c>
      <c r="N202" s="39">
        <v>11877610</v>
      </c>
    </row>
    <row r="203" spans="1:14" ht="12.75" customHeight="1" x14ac:dyDescent="0.2">
      <c r="A203" s="9" t="s">
        <v>306</v>
      </c>
      <c r="B203" s="12" t="s">
        <v>307</v>
      </c>
      <c r="C203" s="21"/>
      <c r="D203" s="24"/>
      <c r="E203" s="21"/>
      <c r="F203" s="24"/>
      <c r="G203" s="21"/>
      <c r="H203" s="24"/>
      <c r="I203" s="21"/>
      <c r="J203" s="24"/>
      <c r="K203" s="21"/>
      <c r="L203" s="24"/>
      <c r="M203" s="47"/>
      <c r="N203" s="39"/>
    </row>
    <row r="204" spans="1:14" ht="12.75" customHeight="1" x14ac:dyDescent="0.2">
      <c r="A204" s="9" t="s">
        <v>308</v>
      </c>
      <c r="B204" s="12" t="s">
        <v>309</v>
      </c>
      <c r="C204" s="21"/>
      <c r="D204" s="24"/>
      <c r="E204" s="21"/>
      <c r="F204" s="24"/>
      <c r="G204" s="21"/>
      <c r="H204" s="24"/>
      <c r="I204" s="21"/>
      <c r="J204" s="24"/>
      <c r="K204" s="21"/>
      <c r="L204" s="24"/>
      <c r="M204" s="47"/>
      <c r="N204" s="39"/>
    </row>
    <row r="205" spans="1:14" ht="12.75" customHeight="1" x14ac:dyDescent="0.2">
      <c r="A205" s="9" t="s">
        <v>310</v>
      </c>
      <c r="B205" s="12" t="s">
        <v>311</v>
      </c>
      <c r="C205" s="21"/>
      <c r="D205" s="24"/>
      <c r="E205" s="21"/>
      <c r="F205" s="24"/>
      <c r="G205" s="21"/>
      <c r="H205" s="24"/>
      <c r="I205" s="21"/>
      <c r="J205" s="24"/>
      <c r="K205" s="21"/>
      <c r="L205" s="24"/>
      <c r="M205" s="47"/>
      <c r="N205" s="39"/>
    </row>
    <row r="206" spans="1:14" ht="12.75" customHeight="1" x14ac:dyDescent="0.2">
      <c r="A206" s="9" t="s">
        <v>312</v>
      </c>
      <c r="B206" s="12" t="s">
        <v>1</v>
      </c>
      <c r="C206" s="21"/>
      <c r="D206" s="24"/>
      <c r="E206" s="21"/>
      <c r="F206" s="24"/>
      <c r="G206" s="21"/>
      <c r="H206" s="24"/>
      <c r="I206" s="21"/>
      <c r="J206" s="24"/>
      <c r="K206" s="21"/>
      <c r="L206" s="24"/>
      <c r="M206" s="47"/>
      <c r="N206" s="39"/>
    </row>
    <row r="207" spans="1:14" ht="12.75" customHeight="1" x14ac:dyDescent="0.2">
      <c r="A207" s="10" t="s">
        <v>313</v>
      </c>
      <c r="B207" s="13" t="s">
        <v>314</v>
      </c>
      <c r="C207" s="14">
        <f>SUM(C208:C214)</f>
        <v>0</v>
      </c>
      <c r="D207" s="14">
        <f t="shared" ref="D207:N207" si="14">SUM(D208:D214)</f>
        <v>123432</v>
      </c>
      <c r="E207" s="14">
        <f t="shared" si="14"/>
        <v>430161</v>
      </c>
      <c r="F207" s="14">
        <f t="shared" si="14"/>
        <v>0</v>
      </c>
      <c r="G207" s="14">
        <f t="shared" si="14"/>
        <v>896609</v>
      </c>
      <c r="H207" s="14">
        <f t="shared" si="14"/>
        <v>849640</v>
      </c>
      <c r="I207" s="14">
        <f t="shared" si="14"/>
        <v>778321</v>
      </c>
      <c r="J207" s="14">
        <f t="shared" si="14"/>
        <v>725951</v>
      </c>
      <c r="K207" s="14">
        <f t="shared" si="14"/>
        <v>386687</v>
      </c>
      <c r="L207" s="14">
        <f t="shared" si="14"/>
        <v>673101</v>
      </c>
      <c r="M207" s="14">
        <f t="shared" si="14"/>
        <v>0</v>
      </c>
      <c r="N207" s="14">
        <f t="shared" si="14"/>
        <v>1140068</v>
      </c>
    </row>
    <row r="208" spans="1:14" ht="12.75" customHeight="1" x14ac:dyDescent="0.2">
      <c r="A208" s="9" t="s">
        <v>315</v>
      </c>
      <c r="B208" s="12" t="s">
        <v>316</v>
      </c>
      <c r="C208" s="21"/>
      <c r="D208" s="24"/>
      <c r="E208" s="21"/>
      <c r="F208" s="24"/>
      <c r="G208" s="21"/>
      <c r="H208" s="24"/>
      <c r="I208" s="21"/>
      <c r="J208" s="24"/>
      <c r="K208" s="21"/>
      <c r="L208" s="24"/>
      <c r="M208" s="47"/>
      <c r="N208" s="39"/>
    </row>
    <row r="209" spans="1:14" ht="12.75" customHeight="1" x14ac:dyDescent="0.2">
      <c r="A209" s="9" t="s">
        <v>317</v>
      </c>
      <c r="B209" s="12" t="s">
        <v>318</v>
      </c>
      <c r="C209" s="21"/>
      <c r="D209" s="24"/>
      <c r="E209" s="21"/>
      <c r="F209" s="24"/>
      <c r="G209" s="21"/>
      <c r="H209" s="24"/>
      <c r="I209" s="21"/>
      <c r="J209" s="24"/>
      <c r="K209" s="21"/>
      <c r="L209" s="24"/>
      <c r="M209" s="47"/>
      <c r="N209" s="39"/>
    </row>
    <row r="210" spans="1:14" ht="12.75" customHeight="1" x14ac:dyDescent="0.2">
      <c r="A210" s="9" t="s">
        <v>319</v>
      </c>
      <c r="B210" s="12" t="s">
        <v>320</v>
      </c>
      <c r="C210" s="21"/>
      <c r="D210" s="24"/>
      <c r="E210" s="21"/>
      <c r="F210" s="24"/>
      <c r="G210" s="21"/>
      <c r="H210" s="24"/>
      <c r="I210" s="21"/>
      <c r="J210" s="24"/>
      <c r="K210" s="21"/>
      <c r="L210" s="24"/>
      <c r="M210" s="47"/>
      <c r="N210" s="39"/>
    </row>
    <row r="211" spans="1:14" ht="12.75" customHeight="1" x14ac:dyDescent="0.2">
      <c r="A211" s="9" t="s">
        <v>321</v>
      </c>
      <c r="B211" s="12" t="s">
        <v>322</v>
      </c>
      <c r="C211" s="21"/>
      <c r="D211" s="24"/>
      <c r="E211" s="21"/>
      <c r="F211" s="24"/>
      <c r="G211" s="21"/>
      <c r="H211" s="24"/>
      <c r="I211" s="21"/>
      <c r="J211" s="24"/>
      <c r="K211" s="21"/>
      <c r="L211" s="24"/>
      <c r="M211" s="47"/>
      <c r="N211" s="39"/>
    </row>
    <row r="212" spans="1:14" ht="12.75" customHeight="1" x14ac:dyDescent="0.2">
      <c r="A212" s="9" t="s">
        <v>323</v>
      </c>
      <c r="B212" s="12" t="s">
        <v>62</v>
      </c>
      <c r="C212" s="21"/>
      <c r="D212" s="24">
        <v>123432</v>
      </c>
      <c r="E212" s="21">
        <v>430161</v>
      </c>
      <c r="F212" s="24"/>
      <c r="G212" s="21">
        <v>896609</v>
      </c>
      <c r="H212" s="24">
        <v>849640</v>
      </c>
      <c r="I212" s="21">
        <v>778321</v>
      </c>
      <c r="J212" s="24">
        <v>725951</v>
      </c>
      <c r="K212" s="21">
        <v>386687</v>
      </c>
      <c r="L212" s="24">
        <v>673101</v>
      </c>
      <c r="M212" s="47"/>
      <c r="N212" s="39">
        <v>1140068</v>
      </c>
    </row>
    <row r="213" spans="1:14" ht="12.75" customHeight="1" x14ac:dyDescent="0.2">
      <c r="A213" s="9" t="s">
        <v>324</v>
      </c>
      <c r="B213" s="12" t="s">
        <v>325</v>
      </c>
      <c r="C213" s="21"/>
      <c r="D213" s="24"/>
      <c r="E213" s="21"/>
      <c r="F213" s="24"/>
      <c r="G213" s="21"/>
      <c r="H213" s="24"/>
      <c r="I213" s="21"/>
      <c r="J213" s="24"/>
      <c r="K213" s="21"/>
      <c r="L213" s="24"/>
      <c r="M213" s="47"/>
      <c r="N213" s="39"/>
    </row>
    <row r="214" spans="1:14" ht="12.75" customHeight="1" x14ac:dyDescent="0.2">
      <c r="A214" s="9" t="s">
        <v>326</v>
      </c>
      <c r="B214" s="12" t="s">
        <v>1</v>
      </c>
      <c r="C214" s="21"/>
      <c r="D214" s="24"/>
      <c r="E214" s="21"/>
      <c r="F214" s="24"/>
      <c r="G214" s="21"/>
      <c r="H214" s="24"/>
      <c r="I214" s="21"/>
      <c r="J214" s="24"/>
      <c r="K214" s="21"/>
      <c r="L214" s="24"/>
      <c r="M214" s="47"/>
      <c r="N214" s="39"/>
    </row>
    <row r="215" spans="1:14" ht="12.75" customHeight="1" x14ac:dyDescent="0.2">
      <c r="A215" s="10" t="s">
        <v>327</v>
      </c>
      <c r="B215" s="13" t="s">
        <v>328</v>
      </c>
      <c r="C215" s="14">
        <f>SUM(C216)</f>
        <v>0</v>
      </c>
      <c r="D215" s="14">
        <f t="shared" ref="D215:N215" si="15">SUM(D216)</f>
        <v>0</v>
      </c>
      <c r="E215" s="14">
        <f t="shared" si="15"/>
        <v>0</v>
      </c>
      <c r="F215" s="14">
        <f t="shared" si="15"/>
        <v>0</v>
      </c>
      <c r="G215" s="14">
        <f t="shared" si="15"/>
        <v>0</v>
      </c>
      <c r="H215" s="14">
        <f t="shared" si="15"/>
        <v>0</v>
      </c>
      <c r="I215" s="14">
        <f t="shared" si="15"/>
        <v>0</v>
      </c>
      <c r="J215" s="14">
        <f t="shared" si="15"/>
        <v>0</v>
      </c>
      <c r="K215" s="14">
        <f t="shared" si="15"/>
        <v>0</v>
      </c>
      <c r="L215" s="14">
        <f t="shared" si="15"/>
        <v>70000</v>
      </c>
      <c r="M215" s="14">
        <f t="shared" si="15"/>
        <v>0</v>
      </c>
      <c r="N215" s="14">
        <f t="shared" si="15"/>
        <v>0</v>
      </c>
    </row>
    <row r="216" spans="1:14" ht="12.75" customHeight="1" x14ac:dyDescent="0.2">
      <c r="A216" s="9" t="s">
        <v>329</v>
      </c>
      <c r="B216" s="12" t="s">
        <v>330</v>
      </c>
      <c r="C216" s="21"/>
      <c r="D216" s="24"/>
      <c r="E216" s="21"/>
      <c r="F216" s="24"/>
      <c r="G216" s="21"/>
      <c r="H216" s="24"/>
      <c r="I216" s="21"/>
      <c r="J216" s="24"/>
      <c r="K216" s="21"/>
      <c r="L216" s="24">
        <v>70000</v>
      </c>
      <c r="M216" s="47"/>
      <c r="N216" s="39"/>
    </row>
    <row r="217" spans="1:14" ht="12.75" customHeight="1" x14ac:dyDescent="0.2">
      <c r="A217" s="10" t="s">
        <v>331</v>
      </c>
      <c r="B217" s="13" t="s">
        <v>332</v>
      </c>
      <c r="C217" s="14">
        <f>SUM(C218:C223)</f>
        <v>450000</v>
      </c>
      <c r="D217" s="14">
        <f>SUM(D218:D223)</f>
        <v>1684852</v>
      </c>
      <c r="E217" s="14">
        <f t="shared" ref="E217:M217" si="16">SUM(E218:E223)</f>
        <v>5050036</v>
      </c>
      <c r="F217" s="14">
        <f t="shared" si="16"/>
        <v>4328017</v>
      </c>
      <c r="G217" s="14">
        <f>SUM(G218:G223)</f>
        <v>4530856</v>
      </c>
      <c r="H217" s="14">
        <f>SUM(H218:H223)</f>
        <v>7858848</v>
      </c>
      <c r="I217" s="14">
        <f t="shared" si="16"/>
        <v>2364934</v>
      </c>
      <c r="J217" s="14">
        <f t="shared" si="16"/>
        <v>3470651</v>
      </c>
      <c r="K217" s="14">
        <f t="shared" si="16"/>
        <v>4780748</v>
      </c>
      <c r="L217" s="14">
        <f t="shared" si="16"/>
        <v>2780555</v>
      </c>
      <c r="M217" s="14">
        <f t="shared" si="16"/>
        <v>3332888</v>
      </c>
      <c r="N217" s="14">
        <f>SUM(N218:N223)</f>
        <v>18112776</v>
      </c>
    </row>
    <row r="218" spans="1:14" ht="12.75" customHeight="1" x14ac:dyDescent="0.2">
      <c r="A218" s="9" t="s">
        <v>333</v>
      </c>
      <c r="B218" s="12" t="s">
        <v>334</v>
      </c>
      <c r="C218" s="21"/>
      <c r="D218" s="24"/>
      <c r="E218" s="21"/>
      <c r="F218" s="24"/>
      <c r="G218" s="21"/>
      <c r="H218" s="24"/>
      <c r="I218" s="21"/>
      <c r="J218" s="24"/>
      <c r="K218" s="21"/>
      <c r="L218" s="24"/>
      <c r="M218" s="47"/>
      <c r="N218" s="39"/>
    </row>
    <row r="219" spans="1:14" ht="12.75" customHeight="1" x14ac:dyDescent="0.2">
      <c r="A219" s="9" t="s">
        <v>335</v>
      </c>
      <c r="B219" s="12" t="s">
        <v>63</v>
      </c>
      <c r="C219" s="21"/>
      <c r="D219" s="24"/>
      <c r="E219" s="21"/>
      <c r="F219" s="24">
        <v>1890000</v>
      </c>
      <c r="G219" s="21"/>
      <c r="H219" s="24">
        <v>318500</v>
      </c>
      <c r="I219" s="21">
        <v>273600</v>
      </c>
      <c r="J219" s="24"/>
      <c r="K219" s="21">
        <v>1182860</v>
      </c>
      <c r="L219" s="24"/>
      <c r="M219" s="47">
        <v>612000</v>
      </c>
      <c r="N219" s="39">
        <v>11000000</v>
      </c>
    </row>
    <row r="220" spans="1:14" ht="12.75" customHeight="1" x14ac:dyDescent="0.2">
      <c r="A220" s="9" t="s">
        <v>336</v>
      </c>
      <c r="B220" s="12" t="s">
        <v>337</v>
      </c>
      <c r="C220" s="21"/>
      <c r="D220" s="24"/>
      <c r="E220" s="21"/>
      <c r="F220" s="24"/>
      <c r="G220" s="21"/>
      <c r="H220" s="24"/>
      <c r="I220" s="21"/>
      <c r="J220" s="24"/>
      <c r="K220" s="21"/>
      <c r="L220" s="24"/>
      <c r="M220" s="47"/>
      <c r="N220" s="39"/>
    </row>
    <row r="221" spans="1:14" ht="12.75" customHeight="1" x14ac:dyDescent="0.2">
      <c r="A221" s="9" t="s">
        <v>338</v>
      </c>
      <c r="B221" s="12" t="s">
        <v>339</v>
      </c>
      <c r="C221" s="21"/>
      <c r="D221" s="24"/>
      <c r="E221" s="21"/>
      <c r="F221" s="24"/>
      <c r="G221" s="21"/>
      <c r="H221" s="24"/>
      <c r="I221" s="21"/>
      <c r="J221" s="24"/>
      <c r="K221" s="21"/>
      <c r="L221" s="24"/>
      <c r="M221" s="47"/>
      <c r="N221" s="39"/>
    </row>
    <row r="222" spans="1:14" ht="12.75" customHeight="1" x14ac:dyDescent="0.2">
      <c r="A222" s="9" t="s">
        <v>340</v>
      </c>
      <c r="B222" s="12" t="s">
        <v>341</v>
      </c>
      <c r="C222" s="21"/>
      <c r="D222" s="24"/>
      <c r="E222" s="21"/>
      <c r="F222" s="24">
        <v>277778</v>
      </c>
      <c r="G222" s="21"/>
      <c r="H222" s="24"/>
      <c r="I222" s="21"/>
      <c r="J222" s="24"/>
      <c r="K222" s="21"/>
      <c r="L222" s="24"/>
      <c r="M222" s="47"/>
      <c r="N222" s="39"/>
    </row>
    <row r="223" spans="1:14" ht="12.75" customHeight="1" x14ac:dyDescent="0.2">
      <c r="A223" s="9" t="s">
        <v>342</v>
      </c>
      <c r="B223" s="12" t="s">
        <v>1</v>
      </c>
      <c r="C223" s="21">
        <v>450000</v>
      </c>
      <c r="D223" s="24">
        <v>1684852</v>
      </c>
      <c r="E223" s="21">
        <v>5050036</v>
      </c>
      <c r="F223" s="24">
        <v>2160239</v>
      </c>
      <c r="G223" s="21">
        <v>4530856</v>
      </c>
      <c r="H223" s="24">
        <v>7540348</v>
      </c>
      <c r="I223" s="21">
        <v>2091334</v>
      </c>
      <c r="J223" s="24">
        <v>3470651</v>
      </c>
      <c r="K223" s="21">
        <v>3597888</v>
      </c>
      <c r="L223" s="24">
        <v>2780555</v>
      </c>
      <c r="M223" s="47">
        <v>2720888</v>
      </c>
      <c r="N223" s="39">
        <v>7112776</v>
      </c>
    </row>
    <row r="224" spans="1:14" ht="12.75" customHeight="1" x14ac:dyDescent="0.2">
      <c r="A224" s="10" t="s">
        <v>343</v>
      </c>
      <c r="B224" s="13" t="s">
        <v>344</v>
      </c>
      <c r="C224" s="14">
        <f>SUM(C225:C229)</f>
        <v>190786</v>
      </c>
      <c r="D224" s="14">
        <f t="shared" ref="D224:N224" si="17">SUM(D225:D229)</f>
        <v>158874</v>
      </c>
      <c r="E224" s="14">
        <f t="shared" si="17"/>
        <v>1885593</v>
      </c>
      <c r="F224" s="14">
        <f t="shared" si="17"/>
        <v>963373</v>
      </c>
      <c r="G224" s="14">
        <f>SUM(G225:G229)</f>
        <v>103683</v>
      </c>
      <c r="H224" s="14">
        <f>SUM(H225:H229)</f>
        <v>1111030</v>
      </c>
      <c r="I224" s="14">
        <f t="shared" si="17"/>
        <v>74165</v>
      </c>
      <c r="J224" s="14">
        <f t="shared" si="17"/>
        <v>59520</v>
      </c>
      <c r="K224" s="14">
        <f t="shared" si="17"/>
        <v>0</v>
      </c>
      <c r="L224" s="14">
        <f t="shared" si="17"/>
        <v>468761</v>
      </c>
      <c r="M224" s="14">
        <f t="shared" si="17"/>
        <v>0</v>
      </c>
      <c r="N224" s="14">
        <f t="shared" si="17"/>
        <v>6300</v>
      </c>
    </row>
    <row r="225" spans="1:14" ht="12.75" customHeight="1" x14ac:dyDescent="0.2">
      <c r="A225" s="9" t="s">
        <v>345</v>
      </c>
      <c r="B225" s="12" t="s">
        <v>64</v>
      </c>
      <c r="C225" s="21"/>
      <c r="D225" s="24"/>
      <c r="E225" s="21"/>
      <c r="F225" s="24">
        <v>58710</v>
      </c>
      <c r="G225" s="21"/>
      <c r="H225" s="24">
        <v>71295</v>
      </c>
      <c r="I225" s="21">
        <v>74165</v>
      </c>
      <c r="J225" s="24">
        <v>59520</v>
      </c>
      <c r="K225" s="21"/>
      <c r="L225" s="24">
        <v>52860</v>
      </c>
      <c r="M225" s="47"/>
      <c r="N225" s="39">
        <v>6300</v>
      </c>
    </row>
    <row r="226" spans="1:14" ht="12.75" customHeight="1" x14ac:dyDescent="0.2">
      <c r="A226" s="9" t="s">
        <v>346</v>
      </c>
      <c r="B226" s="12" t="s">
        <v>347</v>
      </c>
      <c r="C226" s="21"/>
      <c r="D226" s="24"/>
      <c r="E226" s="21"/>
      <c r="F226" s="24"/>
      <c r="G226" s="21"/>
      <c r="H226" s="24"/>
      <c r="I226" s="21"/>
      <c r="J226" s="24"/>
      <c r="K226" s="21"/>
      <c r="L226" s="24"/>
      <c r="M226" s="47"/>
      <c r="N226" s="39"/>
    </row>
    <row r="227" spans="1:14" ht="12.75" customHeight="1" x14ac:dyDescent="0.2">
      <c r="A227" s="9" t="s">
        <v>348</v>
      </c>
      <c r="B227" s="12" t="s">
        <v>349</v>
      </c>
      <c r="C227" s="21">
        <v>190786</v>
      </c>
      <c r="D227" s="24">
        <v>158874</v>
      </c>
      <c r="E227" s="21">
        <v>1885593</v>
      </c>
      <c r="F227" s="24">
        <v>904663</v>
      </c>
      <c r="G227" s="21">
        <v>103683</v>
      </c>
      <c r="H227" s="24">
        <v>1039735</v>
      </c>
      <c r="I227" s="21"/>
      <c r="J227" s="24"/>
      <c r="K227" s="21"/>
      <c r="L227" s="24">
        <v>415901</v>
      </c>
      <c r="M227" s="47"/>
      <c r="N227" s="39"/>
    </row>
    <row r="228" spans="1:14" ht="12.75" customHeight="1" x14ac:dyDescent="0.2">
      <c r="A228" s="9" t="s">
        <v>350</v>
      </c>
      <c r="B228" s="12" t="s">
        <v>351</v>
      </c>
      <c r="C228" s="21"/>
      <c r="D228" s="24"/>
      <c r="E228" s="21"/>
      <c r="F228" s="24"/>
      <c r="G228" s="21"/>
      <c r="H228" s="24"/>
      <c r="I228" s="21"/>
      <c r="J228" s="24"/>
      <c r="K228" s="21"/>
      <c r="L228" s="24"/>
      <c r="M228" s="47"/>
      <c r="N228" s="39"/>
    </row>
    <row r="229" spans="1:14" ht="12.75" customHeight="1" x14ac:dyDescent="0.2">
      <c r="A229" s="9" t="s">
        <v>352</v>
      </c>
      <c r="B229" s="12" t="s">
        <v>1</v>
      </c>
      <c r="C229" s="21"/>
      <c r="D229" s="24"/>
      <c r="E229" s="21"/>
      <c r="F229" s="24"/>
      <c r="G229" s="21"/>
      <c r="H229" s="24"/>
      <c r="I229" s="21"/>
      <c r="J229" s="24"/>
      <c r="K229" s="21"/>
      <c r="L229" s="24"/>
      <c r="M229" s="47"/>
      <c r="N229" s="39"/>
    </row>
    <row r="230" spans="1:14" ht="12.75" customHeight="1" x14ac:dyDescent="0.2">
      <c r="A230" s="10" t="s">
        <v>353</v>
      </c>
      <c r="B230" s="13" t="s">
        <v>354</v>
      </c>
      <c r="C230" s="14">
        <f>SUM(C231:C232)</f>
        <v>537191</v>
      </c>
      <c r="D230" s="14">
        <f t="shared" ref="D230:N230" si="18">SUM(D231:D232)</f>
        <v>0</v>
      </c>
      <c r="E230" s="14">
        <f>SUM(E231:E232)</f>
        <v>1968750</v>
      </c>
      <c r="F230" s="14">
        <f t="shared" si="18"/>
        <v>3008462</v>
      </c>
      <c r="G230" s="14">
        <f t="shared" si="18"/>
        <v>0</v>
      </c>
      <c r="H230" s="14">
        <f t="shared" si="18"/>
        <v>840000</v>
      </c>
      <c r="I230" s="14">
        <f t="shared" si="18"/>
        <v>216563</v>
      </c>
      <c r="J230" s="14">
        <f t="shared" si="18"/>
        <v>0</v>
      </c>
      <c r="K230" s="14">
        <f t="shared" si="18"/>
        <v>0</v>
      </c>
      <c r="L230" s="14">
        <f t="shared" si="18"/>
        <v>0</v>
      </c>
      <c r="M230" s="14">
        <f t="shared" si="18"/>
        <v>0</v>
      </c>
      <c r="N230" s="14">
        <f t="shared" si="18"/>
        <v>0</v>
      </c>
    </row>
    <row r="231" spans="1:14" ht="12.75" customHeight="1" x14ac:dyDescent="0.2">
      <c r="A231" s="9" t="s">
        <v>355</v>
      </c>
      <c r="B231" s="12" t="s">
        <v>356</v>
      </c>
      <c r="C231" s="21"/>
      <c r="D231" s="24"/>
      <c r="E231" s="21"/>
      <c r="F231" s="24"/>
      <c r="G231" s="21"/>
      <c r="H231" s="24"/>
      <c r="I231" s="21"/>
      <c r="J231" s="24"/>
      <c r="K231" s="21"/>
      <c r="L231" s="24"/>
      <c r="M231" s="47"/>
      <c r="N231" s="39"/>
    </row>
    <row r="232" spans="1:14" ht="12.75" customHeight="1" x14ac:dyDescent="0.2">
      <c r="A232" s="9" t="s">
        <v>357</v>
      </c>
      <c r="B232" s="12" t="s">
        <v>358</v>
      </c>
      <c r="C232" s="21">
        <v>537191</v>
      </c>
      <c r="D232" s="24"/>
      <c r="E232" s="21">
        <v>1968750</v>
      </c>
      <c r="F232" s="24">
        <v>3008462</v>
      </c>
      <c r="G232" s="21"/>
      <c r="H232" s="24">
        <v>840000</v>
      </c>
      <c r="I232" s="21">
        <v>216563</v>
      </c>
      <c r="J232" s="24"/>
      <c r="K232" s="21"/>
      <c r="L232" s="24"/>
      <c r="M232" s="47"/>
      <c r="N232" s="39"/>
    </row>
    <row r="233" spans="1:14" ht="12.75" customHeight="1" x14ac:dyDescent="0.2">
      <c r="A233" s="10" t="s">
        <v>359</v>
      </c>
      <c r="B233" s="13" t="s">
        <v>360</v>
      </c>
      <c r="C233" s="14">
        <f>SUM(C234:C256)</f>
        <v>0</v>
      </c>
      <c r="D233" s="14">
        <f t="shared" ref="D233:N233" si="19">SUM(D234:D256)</f>
        <v>0</v>
      </c>
      <c r="E233" s="14">
        <f t="shared" si="19"/>
        <v>0</v>
      </c>
      <c r="F233" s="14">
        <f t="shared" si="19"/>
        <v>0</v>
      </c>
      <c r="G233" s="14">
        <f t="shared" si="19"/>
        <v>0</v>
      </c>
      <c r="H233" s="14">
        <f t="shared" si="19"/>
        <v>0</v>
      </c>
      <c r="I233" s="14">
        <f t="shared" si="19"/>
        <v>0</v>
      </c>
      <c r="J233" s="14"/>
      <c r="K233" s="14">
        <f t="shared" si="19"/>
        <v>5522486</v>
      </c>
      <c r="L233" s="14">
        <f t="shared" si="19"/>
        <v>812481</v>
      </c>
      <c r="M233" s="14">
        <f t="shared" si="19"/>
        <v>184003</v>
      </c>
      <c r="N233" s="14">
        <f t="shared" si="19"/>
        <v>925252</v>
      </c>
    </row>
    <row r="234" spans="1:14" ht="12.75" customHeight="1" x14ac:dyDescent="0.2">
      <c r="A234" s="9" t="s">
        <v>361</v>
      </c>
      <c r="B234" s="12" t="s">
        <v>362</v>
      </c>
      <c r="C234" s="21"/>
      <c r="D234" s="24"/>
      <c r="E234" s="21"/>
      <c r="F234" s="24"/>
      <c r="G234" s="21"/>
      <c r="H234" s="24"/>
      <c r="I234" s="21"/>
      <c r="J234" s="24"/>
      <c r="K234" s="21"/>
      <c r="L234" s="24"/>
      <c r="M234" s="47"/>
      <c r="N234" s="39"/>
    </row>
    <row r="235" spans="1:14" ht="12.75" customHeight="1" x14ac:dyDescent="0.2">
      <c r="A235" s="9" t="s">
        <v>363</v>
      </c>
      <c r="B235" s="12" t="s">
        <v>364</v>
      </c>
      <c r="C235" s="21"/>
      <c r="D235" s="24"/>
      <c r="E235" s="21"/>
      <c r="F235" s="24"/>
      <c r="G235" s="21"/>
      <c r="H235" s="24"/>
      <c r="I235" s="21"/>
      <c r="J235" s="24"/>
      <c r="K235" s="21"/>
      <c r="L235" s="24"/>
      <c r="M235" s="47"/>
      <c r="N235" s="39"/>
    </row>
    <row r="236" spans="1:14" ht="12.75" customHeight="1" x14ac:dyDescent="0.2">
      <c r="A236" s="9" t="s">
        <v>365</v>
      </c>
      <c r="B236" s="12" t="s">
        <v>366</v>
      </c>
      <c r="C236" s="21"/>
      <c r="D236" s="24"/>
      <c r="E236" s="21"/>
      <c r="F236" s="24"/>
      <c r="G236" s="21"/>
      <c r="H236" s="24"/>
      <c r="I236" s="21"/>
      <c r="J236" s="24"/>
      <c r="K236" s="21"/>
      <c r="L236" s="24"/>
      <c r="M236" s="47"/>
      <c r="N236" s="39"/>
    </row>
    <row r="237" spans="1:14" ht="12.75" customHeight="1" x14ac:dyDescent="0.2">
      <c r="A237" s="9" t="s">
        <v>367</v>
      </c>
      <c r="B237" s="12" t="s">
        <v>368</v>
      </c>
      <c r="C237" s="21"/>
      <c r="D237" s="24"/>
      <c r="E237" s="21"/>
      <c r="F237" s="24"/>
      <c r="G237" s="21"/>
      <c r="H237" s="24"/>
      <c r="I237" s="21"/>
      <c r="J237" s="24"/>
      <c r="K237" s="21"/>
      <c r="L237" s="24"/>
      <c r="M237" s="47"/>
      <c r="N237" s="39"/>
    </row>
    <row r="238" spans="1:14" ht="12.75" customHeight="1" x14ac:dyDescent="0.2">
      <c r="A238" s="9" t="s">
        <v>369</v>
      </c>
      <c r="B238" s="12" t="s">
        <v>370</v>
      </c>
      <c r="C238" s="21"/>
      <c r="D238" s="24"/>
      <c r="E238" s="21"/>
      <c r="F238" s="24"/>
      <c r="G238" s="21"/>
      <c r="H238" s="24"/>
      <c r="I238" s="21"/>
      <c r="J238" s="24"/>
      <c r="K238" s="21"/>
      <c r="L238" s="24"/>
      <c r="M238" s="47"/>
      <c r="N238" s="39"/>
    </row>
    <row r="239" spans="1:14" ht="12.75" customHeight="1" x14ac:dyDescent="0.2">
      <c r="A239" s="9" t="s">
        <v>371</v>
      </c>
      <c r="B239" s="12" t="s">
        <v>65</v>
      </c>
      <c r="C239" s="21"/>
      <c r="D239" s="24"/>
      <c r="E239" s="21"/>
      <c r="F239" s="24"/>
      <c r="G239" s="21"/>
      <c r="H239" s="24"/>
      <c r="I239" s="21"/>
      <c r="J239" s="24"/>
      <c r="K239" s="21"/>
      <c r="L239" s="24"/>
      <c r="M239" s="47"/>
      <c r="N239" s="39"/>
    </row>
    <row r="240" spans="1:14" ht="12.75" customHeight="1" x14ac:dyDescent="0.2">
      <c r="A240" s="9" t="s">
        <v>372</v>
      </c>
      <c r="B240" s="12" t="s">
        <v>66</v>
      </c>
      <c r="C240" s="21"/>
      <c r="D240" s="24"/>
      <c r="E240" s="21"/>
      <c r="F240" s="24"/>
      <c r="G240" s="21"/>
      <c r="H240" s="24"/>
      <c r="I240" s="21"/>
      <c r="J240" s="24"/>
      <c r="K240" s="21">
        <v>5522486</v>
      </c>
      <c r="L240" s="24">
        <v>812481</v>
      </c>
      <c r="M240" s="47">
        <v>184003</v>
      </c>
      <c r="N240" s="39">
        <v>925252</v>
      </c>
    </row>
    <row r="241" spans="1:14" ht="12.75" customHeight="1" x14ac:dyDescent="0.2">
      <c r="A241" s="9" t="s">
        <v>373</v>
      </c>
      <c r="B241" s="12" t="s">
        <v>374</v>
      </c>
      <c r="C241" s="21"/>
      <c r="D241" s="24"/>
      <c r="E241" s="21"/>
      <c r="F241" s="24"/>
      <c r="G241" s="21"/>
      <c r="H241" s="24"/>
      <c r="I241" s="21"/>
      <c r="J241" s="24"/>
      <c r="K241" s="21"/>
      <c r="L241" s="24"/>
      <c r="M241" s="47"/>
      <c r="N241" s="39"/>
    </row>
    <row r="242" spans="1:14" ht="12.75" customHeight="1" x14ac:dyDescent="0.2">
      <c r="A242" s="9" t="s">
        <v>375</v>
      </c>
      <c r="B242" s="12" t="s">
        <v>376</v>
      </c>
      <c r="C242" s="21"/>
      <c r="D242" s="24"/>
      <c r="E242" s="21"/>
      <c r="F242" s="24"/>
      <c r="G242" s="21"/>
      <c r="H242" s="24"/>
      <c r="I242" s="21"/>
      <c r="J242" s="24"/>
      <c r="K242" s="21"/>
      <c r="L242" s="24"/>
      <c r="M242" s="47"/>
      <c r="N242" s="39"/>
    </row>
    <row r="243" spans="1:14" ht="12.75" customHeight="1" x14ac:dyDescent="0.2">
      <c r="A243" s="9" t="s">
        <v>377</v>
      </c>
      <c r="B243" s="12" t="s">
        <v>378</v>
      </c>
      <c r="C243" s="21"/>
      <c r="D243" s="24"/>
      <c r="E243" s="21"/>
      <c r="F243" s="24"/>
      <c r="G243" s="21"/>
      <c r="H243" s="24"/>
      <c r="I243" s="21"/>
      <c r="J243" s="24"/>
      <c r="K243" s="21"/>
      <c r="L243" s="24"/>
      <c r="M243" s="47"/>
      <c r="N243" s="39"/>
    </row>
    <row r="244" spans="1:14" ht="12.75" customHeight="1" x14ac:dyDescent="0.2">
      <c r="A244" s="9" t="s">
        <v>379</v>
      </c>
      <c r="B244" s="12" t="s">
        <v>380</v>
      </c>
      <c r="C244" s="21"/>
      <c r="D244" s="24"/>
      <c r="E244" s="21"/>
      <c r="F244" s="24"/>
      <c r="G244" s="21"/>
      <c r="H244" s="24"/>
      <c r="I244" s="21"/>
      <c r="J244" s="24"/>
      <c r="K244" s="21"/>
      <c r="L244" s="24"/>
      <c r="M244" s="47"/>
      <c r="N244" s="39"/>
    </row>
    <row r="245" spans="1:14" ht="12.75" customHeight="1" x14ac:dyDescent="0.2">
      <c r="A245" s="9" t="s">
        <v>381</v>
      </c>
      <c r="B245" s="12" t="s">
        <v>382</v>
      </c>
      <c r="C245" s="21"/>
      <c r="D245" s="24"/>
      <c r="E245" s="21"/>
      <c r="F245" s="24"/>
      <c r="G245" s="21"/>
      <c r="H245" s="24"/>
      <c r="I245" s="21"/>
      <c r="J245" s="24"/>
      <c r="K245" s="21"/>
      <c r="L245" s="24"/>
      <c r="M245" s="47"/>
      <c r="N245" s="39"/>
    </row>
    <row r="246" spans="1:14" ht="12.75" customHeight="1" x14ac:dyDescent="0.2">
      <c r="A246" s="9" t="s">
        <v>383</v>
      </c>
      <c r="B246" s="12" t="s">
        <v>384</v>
      </c>
      <c r="C246" s="21"/>
      <c r="D246" s="24"/>
      <c r="E246" s="21"/>
      <c r="F246" s="24"/>
      <c r="G246" s="21"/>
      <c r="H246" s="24"/>
      <c r="I246" s="21"/>
      <c r="J246" s="24"/>
      <c r="K246" s="21"/>
      <c r="L246" s="24"/>
      <c r="M246" s="47"/>
      <c r="N246" s="39"/>
    </row>
    <row r="247" spans="1:14" ht="12.75" customHeight="1" x14ac:dyDescent="0.2">
      <c r="A247" s="9" t="s">
        <v>385</v>
      </c>
      <c r="B247" s="12" t="s">
        <v>386</v>
      </c>
      <c r="C247" s="21"/>
      <c r="D247" s="24"/>
      <c r="E247" s="21"/>
      <c r="F247" s="24"/>
      <c r="G247" s="21"/>
      <c r="H247" s="24"/>
      <c r="I247" s="21"/>
      <c r="J247" s="24"/>
      <c r="K247" s="21"/>
      <c r="L247" s="24"/>
      <c r="M247" s="47"/>
      <c r="N247" s="39"/>
    </row>
    <row r="248" spans="1:14" ht="12.75" customHeight="1" x14ac:dyDescent="0.2">
      <c r="A248" s="9" t="s">
        <v>387</v>
      </c>
      <c r="B248" s="12" t="s">
        <v>388</v>
      </c>
      <c r="C248" s="21"/>
      <c r="D248" s="24"/>
      <c r="E248" s="21"/>
      <c r="F248" s="24"/>
      <c r="G248" s="21"/>
      <c r="H248" s="24"/>
      <c r="I248" s="21"/>
      <c r="J248" s="24"/>
      <c r="K248" s="21"/>
      <c r="L248" s="24"/>
      <c r="M248" s="47"/>
      <c r="N248" s="39"/>
    </row>
    <row r="249" spans="1:14" ht="12.75" customHeight="1" x14ac:dyDescent="0.2">
      <c r="A249" s="9" t="s">
        <v>389</v>
      </c>
      <c r="B249" s="12" t="s">
        <v>67</v>
      </c>
      <c r="C249" s="21"/>
      <c r="D249" s="24"/>
      <c r="E249" s="21"/>
      <c r="F249" s="24"/>
      <c r="G249" s="21"/>
      <c r="H249" s="24"/>
      <c r="I249" s="21"/>
      <c r="J249" s="24"/>
      <c r="K249" s="21"/>
      <c r="L249" s="24"/>
      <c r="M249" s="47"/>
      <c r="N249" s="39"/>
    </row>
    <row r="250" spans="1:14" ht="12.75" customHeight="1" x14ac:dyDescent="0.2">
      <c r="A250" s="9" t="s">
        <v>390</v>
      </c>
      <c r="B250" s="12" t="s">
        <v>391</v>
      </c>
      <c r="C250" s="21"/>
      <c r="D250" s="24"/>
      <c r="E250" s="21"/>
      <c r="F250" s="24"/>
      <c r="G250" s="21"/>
      <c r="H250" s="24"/>
      <c r="I250" s="21"/>
      <c r="J250" s="24"/>
      <c r="K250" s="21"/>
      <c r="L250" s="24"/>
      <c r="M250" s="47"/>
      <c r="N250" s="39"/>
    </row>
    <row r="251" spans="1:14" ht="12.75" customHeight="1" x14ac:dyDescent="0.2">
      <c r="A251" s="9" t="s">
        <v>392</v>
      </c>
      <c r="B251" s="12" t="s">
        <v>393</v>
      </c>
      <c r="C251" s="21"/>
      <c r="D251" s="24"/>
      <c r="E251" s="21"/>
      <c r="F251" s="24"/>
      <c r="G251" s="21"/>
      <c r="H251" s="24"/>
      <c r="I251" s="21"/>
      <c r="J251" s="24"/>
      <c r="K251" s="21"/>
      <c r="L251" s="24"/>
      <c r="M251" s="47"/>
      <c r="N251" s="39"/>
    </row>
    <row r="252" spans="1:14" ht="12.75" customHeight="1" x14ac:dyDescent="0.2">
      <c r="A252" s="9" t="s">
        <v>394</v>
      </c>
      <c r="B252" s="12" t="s">
        <v>376</v>
      </c>
      <c r="C252" s="21"/>
      <c r="D252" s="24"/>
      <c r="E252" s="21"/>
      <c r="F252" s="24"/>
      <c r="G252" s="21"/>
      <c r="H252" s="24"/>
      <c r="I252" s="21"/>
      <c r="J252" s="24"/>
      <c r="K252" s="21"/>
      <c r="L252" s="24"/>
      <c r="M252" s="47"/>
      <c r="N252" s="39"/>
    </row>
    <row r="253" spans="1:14" ht="12.75" customHeight="1" x14ac:dyDescent="0.2">
      <c r="A253" s="9" t="s">
        <v>395</v>
      </c>
      <c r="B253" s="12" t="s">
        <v>396</v>
      </c>
      <c r="C253" s="21"/>
      <c r="D253" s="24"/>
      <c r="E253" s="21"/>
      <c r="F253" s="24"/>
      <c r="G253" s="21"/>
      <c r="H253" s="24"/>
      <c r="I253" s="21"/>
      <c r="J253" s="24"/>
      <c r="K253" s="21"/>
      <c r="L253" s="24"/>
      <c r="M253" s="47"/>
      <c r="N253" s="39"/>
    </row>
    <row r="254" spans="1:14" ht="12.75" customHeight="1" x14ac:dyDescent="0.2">
      <c r="A254" s="9" t="s">
        <v>397</v>
      </c>
      <c r="B254" s="12" t="s">
        <v>398</v>
      </c>
      <c r="C254" s="21"/>
      <c r="D254" s="24"/>
      <c r="E254" s="21"/>
      <c r="F254" s="24"/>
      <c r="G254" s="21"/>
      <c r="H254" s="24"/>
      <c r="I254" s="21"/>
      <c r="J254" s="24"/>
      <c r="K254" s="21"/>
      <c r="L254" s="24"/>
      <c r="M254" s="47"/>
      <c r="N254" s="39"/>
    </row>
    <row r="255" spans="1:14" ht="12.75" customHeight="1" x14ac:dyDescent="0.2">
      <c r="A255" s="9" t="s">
        <v>399</v>
      </c>
      <c r="B255" s="12" t="s">
        <v>400</v>
      </c>
      <c r="C255" s="21"/>
      <c r="D255" s="24"/>
      <c r="E255" s="21"/>
      <c r="F255" s="24"/>
      <c r="G255" s="21"/>
      <c r="H255" s="24"/>
      <c r="I255" s="21"/>
      <c r="J255" s="24"/>
      <c r="K255" s="21"/>
      <c r="L255" s="24"/>
      <c r="M255" s="47"/>
      <c r="N255" s="39"/>
    </row>
    <row r="256" spans="1:14" ht="12.75" customHeight="1" x14ac:dyDescent="0.2">
      <c r="A256" s="9" t="s">
        <v>401</v>
      </c>
      <c r="B256" s="12" t="s">
        <v>402</v>
      </c>
      <c r="C256" s="21"/>
      <c r="D256" s="24"/>
      <c r="E256" s="21"/>
      <c r="F256" s="24"/>
      <c r="G256" s="21"/>
      <c r="H256" s="24"/>
      <c r="I256" s="21"/>
      <c r="J256" s="24"/>
      <c r="K256" s="21"/>
      <c r="L256" s="24"/>
      <c r="M256" s="47"/>
      <c r="N256" s="39"/>
    </row>
    <row r="257" spans="1:14" ht="12.75" customHeight="1" x14ac:dyDescent="0.2">
      <c r="A257" s="10" t="s">
        <v>403</v>
      </c>
      <c r="B257" s="13" t="s">
        <v>404</v>
      </c>
      <c r="C257" s="14">
        <f>SUM(C258:C261)</f>
        <v>0</v>
      </c>
      <c r="D257" s="14">
        <f t="shared" ref="D257:N257" si="20">SUM(D258:D261)</f>
        <v>4433579</v>
      </c>
      <c r="E257" s="14">
        <f t="shared" si="20"/>
        <v>0</v>
      </c>
      <c r="F257" s="14">
        <f t="shared" si="20"/>
        <v>0</v>
      </c>
      <c r="G257" s="14">
        <f t="shared" si="20"/>
        <v>250000</v>
      </c>
      <c r="H257" s="14">
        <f t="shared" si="20"/>
        <v>0</v>
      </c>
      <c r="I257" s="14">
        <f t="shared" si="20"/>
        <v>0</v>
      </c>
      <c r="J257" s="14">
        <f t="shared" si="20"/>
        <v>0</v>
      </c>
      <c r="K257" s="14">
        <f t="shared" si="20"/>
        <v>0</v>
      </c>
      <c r="L257" s="14">
        <f t="shared" si="20"/>
        <v>0</v>
      </c>
      <c r="M257" s="14">
        <f t="shared" si="20"/>
        <v>0</v>
      </c>
      <c r="N257" s="14">
        <f t="shared" si="20"/>
        <v>0</v>
      </c>
    </row>
    <row r="258" spans="1:14" ht="12.75" customHeight="1" x14ac:dyDescent="0.2">
      <c r="A258" s="9" t="s">
        <v>405</v>
      </c>
      <c r="B258" s="12" t="s">
        <v>406</v>
      </c>
      <c r="C258" s="21"/>
      <c r="D258" s="24">
        <v>4433579</v>
      </c>
      <c r="E258" s="21"/>
      <c r="F258" s="24"/>
      <c r="G258" s="21"/>
      <c r="H258" s="24"/>
      <c r="I258" s="21"/>
      <c r="J258" s="24"/>
      <c r="K258" s="21"/>
      <c r="L258" s="24"/>
      <c r="M258" s="47"/>
      <c r="N258" s="39"/>
    </row>
    <row r="259" spans="1:14" ht="12.75" customHeight="1" x14ac:dyDescent="0.2">
      <c r="A259" s="9" t="s">
        <v>407</v>
      </c>
      <c r="B259" s="12" t="s">
        <v>406</v>
      </c>
      <c r="C259" s="21"/>
      <c r="D259" s="24"/>
      <c r="E259" s="21"/>
      <c r="F259" s="24"/>
      <c r="G259" s="21">
        <v>250000</v>
      </c>
      <c r="H259" s="24"/>
      <c r="I259" s="21"/>
      <c r="J259" s="24"/>
      <c r="K259" s="21"/>
      <c r="L259" s="24"/>
      <c r="M259" s="47"/>
      <c r="N259" s="39"/>
    </row>
    <row r="260" spans="1:14" ht="12.75" customHeight="1" x14ac:dyDescent="0.2">
      <c r="A260" s="9" t="s">
        <v>408</v>
      </c>
      <c r="B260" s="12" t="s">
        <v>409</v>
      </c>
      <c r="C260" s="21"/>
      <c r="D260" s="24"/>
      <c r="E260" s="21"/>
      <c r="F260" s="24"/>
      <c r="G260" s="21"/>
      <c r="H260" s="24"/>
      <c r="I260" s="21"/>
      <c r="J260" s="24"/>
      <c r="K260" s="21"/>
      <c r="L260" s="24"/>
      <c r="M260" s="47"/>
      <c r="N260" s="39"/>
    </row>
    <row r="261" spans="1:14" ht="12.75" customHeight="1" x14ac:dyDescent="0.2">
      <c r="A261" s="9" t="s">
        <v>410</v>
      </c>
      <c r="B261" s="12" t="s">
        <v>411</v>
      </c>
      <c r="C261" s="21"/>
      <c r="D261" s="24"/>
      <c r="E261" s="21"/>
      <c r="F261" s="24"/>
      <c r="G261" s="21"/>
      <c r="H261" s="24"/>
      <c r="I261" s="21"/>
      <c r="J261" s="24"/>
      <c r="K261" s="21"/>
      <c r="L261" s="24"/>
      <c r="M261" s="47"/>
      <c r="N261" s="39"/>
    </row>
    <row r="262" spans="1:14" ht="12.75" customHeight="1" x14ac:dyDescent="0.2">
      <c r="A262" s="10" t="s">
        <v>412</v>
      </c>
      <c r="B262" s="13" t="s">
        <v>413</v>
      </c>
      <c r="C262" s="14">
        <f>SUM(C263:C277)</f>
        <v>0</v>
      </c>
      <c r="D262" s="14">
        <f t="shared" ref="D262:N262" si="21">SUM(D263:D277)</f>
        <v>0</v>
      </c>
      <c r="E262" s="14">
        <f t="shared" si="21"/>
        <v>0</v>
      </c>
      <c r="F262" s="14">
        <f t="shared" si="21"/>
        <v>1251881</v>
      </c>
      <c r="G262" s="14">
        <f t="shared" si="21"/>
        <v>0</v>
      </c>
      <c r="H262" s="14">
        <f>SUM(H263:H277)</f>
        <v>0</v>
      </c>
      <c r="I262" s="14">
        <f t="shared" si="21"/>
        <v>10995592</v>
      </c>
      <c r="J262" s="14">
        <f t="shared" si="21"/>
        <v>276616</v>
      </c>
      <c r="K262" s="14">
        <f t="shared" si="21"/>
        <v>0</v>
      </c>
      <c r="L262" s="14">
        <f t="shared" si="21"/>
        <v>719183</v>
      </c>
      <c r="M262" s="14">
        <f t="shared" si="21"/>
        <v>428696</v>
      </c>
      <c r="N262" s="14">
        <f t="shared" si="21"/>
        <v>8269332</v>
      </c>
    </row>
    <row r="263" spans="1:14" ht="12.75" customHeight="1" x14ac:dyDescent="0.2">
      <c r="A263" s="9" t="s">
        <v>414</v>
      </c>
      <c r="B263" s="12" t="s">
        <v>415</v>
      </c>
      <c r="C263" s="21"/>
      <c r="D263" s="24"/>
      <c r="E263" s="21"/>
      <c r="F263" s="24"/>
      <c r="G263" s="21"/>
      <c r="H263" s="24"/>
      <c r="I263" s="21"/>
      <c r="J263" s="24"/>
      <c r="K263" s="21"/>
      <c r="L263" s="24"/>
      <c r="M263" s="47"/>
      <c r="N263" s="39"/>
    </row>
    <row r="264" spans="1:14" ht="12.75" customHeight="1" x14ac:dyDescent="0.2">
      <c r="A264" s="9" t="s">
        <v>416</v>
      </c>
      <c r="B264" s="12" t="s">
        <v>417</v>
      </c>
      <c r="C264" s="21"/>
      <c r="D264" s="24"/>
      <c r="E264" s="21"/>
      <c r="F264" s="24"/>
      <c r="G264" s="21"/>
      <c r="H264" s="24"/>
      <c r="I264" s="21"/>
      <c r="J264" s="24"/>
      <c r="K264" s="21"/>
      <c r="L264" s="24"/>
      <c r="M264" s="47"/>
      <c r="N264" s="39"/>
    </row>
    <row r="265" spans="1:14" ht="12.75" customHeight="1" x14ac:dyDescent="0.2">
      <c r="A265" s="9" t="s">
        <v>418</v>
      </c>
      <c r="B265" s="12" t="s">
        <v>419</v>
      </c>
      <c r="C265" s="21"/>
      <c r="D265" s="24"/>
      <c r="E265" s="21"/>
      <c r="F265" s="24"/>
      <c r="G265" s="21"/>
      <c r="H265" s="24"/>
      <c r="I265" s="21"/>
      <c r="J265" s="24"/>
      <c r="K265" s="21"/>
      <c r="L265" s="24"/>
      <c r="M265" s="47"/>
      <c r="N265" s="39"/>
    </row>
    <row r="266" spans="1:14" ht="12.75" customHeight="1" x14ac:dyDescent="0.2">
      <c r="A266" s="9" t="s">
        <v>420</v>
      </c>
      <c r="B266" s="12" t="s">
        <v>421</v>
      </c>
      <c r="C266" s="21"/>
      <c r="D266" s="24"/>
      <c r="E266" s="21"/>
      <c r="F266" s="24"/>
      <c r="G266" s="21"/>
      <c r="H266" s="24"/>
      <c r="I266" s="21"/>
      <c r="J266" s="24">
        <v>276616</v>
      </c>
      <c r="K266" s="21"/>
      <c r="L266" s="24">
        <v>381581</v>
      </c>
      <c r="M266" s="47">
        <v>428696</v>
      </c>
      <c r="N266" s="39">
        <v>547597</v>
      </c>
    </row>
    <row r="267" spans="1:14" ht="12.75" customHeight="1" x14ac:dyDescent="0.2">
      <c r="A267" s="9" t="s">
        <v>422</v>
      </c>
      <c r="B267" s="12" t="s">
        <v>423</v>
      </c>
      <c r="C267" s="21"/>
      <c r="D267" s="24"/>
      <c r="E267" s="21"/>
      <c r="F267" s="24"/>
      <c r="G267" s="21"/>
      <c r="H267" s="24"/>
      <c r="I267" s="21"/>
      <c r="J267" s="24"/>
      <c r="K267" s="21"/>
      <c r="L267" s="24"/>
      <c r="M267" s="47"/>
      <c r="N267" s="39"/>
    </row>
    <row r="268" spans="1:14" ht="12.75" customHeight="1" x14ac:dyDescent="0.2">
      <c r="A268" s="9" t="s">
        <v>424</v>
      </c>
      <c r="B268" s="12" t="s">
        <v>425</v>
      </c>
      <c r="C268" s="21"/>
      <c r="D268" s="24"/>
      <c r="E268" s="21"/>
      <c r="F268" s="24"/>
      <c r="G268" s="21"/>
      <c r="H268" s="24"/>
      <c r="I268" s="21"/>
      <c r="J268" s="24"/>
      <c r="K268" s="21"/>
      <c r="L268" s="24"/>
      <c r="M268" s="47"/>
      <c r="N268" s="39">
        <v>2806419</v>
      </c>
    </row>
    <row r="269" spans="1:14" ht="12.75" customHeight="1" x14ac:dyDescent="0.2">
      <c r="A269" s="9" t="s">
        <v>426</v>
      </c>
      <c r="B269" s="12" t="s">
        <v>427</v>
      </c>
      <c r="C269" s="21"/>
      <c r="D269" s="24"/>
      <c r="E269" s="21"/>
      <c r="F269" s="24"/>
      <c r="G269" s="21"/>
      <c r="H269" s="24"/>
      <c r="I269" s="21"/>
      <c r="J269" s="24"/>
      <c r="K269" s="21"/>
      <c r="L269" s="24"/>
      <c r="M269" s="47"/>
      <c r="N269" s="39"/>
    </row>
    <row r="270" spans="1:14" ht="12.75" customHeight="1" x14ac:dyDescent="0.2">
      <c r="A270" s="9" t="s">
        <v>428</v>
      </c>
      <c r="B270" s="12" t="s">
        <v>2</v>
      </c>
      <c r="C270" s="21"/>
      <c r="D270" s="24"/>
      <c r="E270" s="21"/>
      <c r="F270" s="24"/>
      <c r="G270" s="21"/>
      <c r="H270" s="24"/>
      <c r="I270" s="21"/>
      <c r="J270" s="24"/>
      <c r="K270" s="21"/>
      <c r="L270" s="24"/>
      <c r="M270" s="47"/>
      <c r="N270" s="39">
        <v>2032996</v>
      </c>
    </row>
    <row r="271" spans="1:14" ht="12.75" customHeight="1" x14ac:dyDescent="0.2">
      <c r="A271" s="9" t="s">
        <v>429</v>
      </c>
      <c r="B271" s="12" t="s">
        <v>430</v>
      </c>
      <c r="C271" s="21"/>
      <c r="D271" s="24"/>
      <c r="E271" s="21"/>
      <c r="F271" s="24"/>
      <c r="G271" s="21"/>
      <c r="H271" s="24"/>
      <c r="I271" s="21"/>
      <c r="J271" s="24"/>
      <c r="K271" s="21"/>
      <c r="L271" s="24"/>
      <c r="M271" s="47"/>
      <c r="N271" s="39"/>
    </row>
    <row r="272" spans="1:14" ht="12.75" customHeight="1" x14ac:dyDescent="0.2">
      <c r="A272" s="9" t="s">
        <v>431</v>
      </c>
      <c r="B272" s="12" t="s">
        <v>432</v>
      </c>
      <c r="C272" s="21"/>
      <c r="D272" s="24"/>
      <c r="E272" s="21"/>
      <c r="F272" s="24">
        <v>1251881</v>
      </c>
      <c r="G272" s="21"/>
      <c r="H272" s="24"/>
      <c r="I272" s="21">
        <v>10995592</v>
      </c>
      <c r="J272" s="24"/>
      <c r="K272" s="21"/>
      <c r="L272" s="24">
        <v>337602</v>
      </c>
      <c r="M272" s="47"/>
      <c r="N272" s="39">
        <v>2882320</v>
      </c>
    </row>
    <row r="273" spans="1:14" ht="12.75" customHeight="1" x14ac:dyDescent="0.2">
      <c r="A273" s="9" t="s">
        <v>433</v>
      </c>
      <c r="B273" s="12" t="s">
        <v>434</v>
      </c>
      <c r="C273" s="21"/>
      <c r="D273" s="24"/>
      <c r="E273" s="21"/>
      <c r="F273" s="24"/>
      <c r="G273" s="21"/>
      <c r="H273" s="24"/>
      <c r="I273" s="21"/>
      <c r="J273" s="24"/>
      <c r="K273" s="21"/>
      <c r="L273" s="24"/>
      <c r="M273" s="47"/>
      <c r="N273" s="39"/>
    </row>
    <row r="274" spans="1:14" ht="12.75" customHeight="1" x14ac:dyDescent="0.2">
      <c r="A274" s="9" t="s">
        <v>435</v>
      </c>
      <c r="B274" s="12" t="s">
        <v>436</v>
      </c>
      <c r="C274" s="21"/>
      <c r="D274" s="24"/>
      <c r="E274" s="21"/>
      <c r="F274" s="24"/>
      <c r="G274" s="21"/>
      <c r="H274" s="24"/>
      <c r="I274" s="21"/>
      <c r="J274" s="24"/>
      <c r="K274" s="21"/>
      <c r="L274" s="24"/>
      <c r="M274" s="47"/>
      <c r="N274" s="39"/>
    </row>
    <row r="275" spans="1:14" ht="12.75" customHeight="1" x14ac:dyDescent="0.2">
      <c r="A275" s="9" t="s">
        <v>437</v>
      </c>
      <c r="B275" s="12" t="s">
        <v>438</v>
      </c>
      <c r="C275" s="21"/>
      <c r="D275" s="24"/>
      <c r="E275" s="21"/>
      <c r="F275" s="24"/>
      <c r="G275" s="21"/>
      <c r="H275" s="24"/>
      <c r="I275" s="21"/>
      <c r="J275" s="24"/>
      <c r="K275" s="21"/>
      <c r="L275" s="24"/>
      <c r="M275" s="47"/>
      <c r="N275" s="39"/>
    </row>
    <row r="276" spans="1:14" ht="12.75" customHeight="1" x14ac:dyDescent="0.2">
      <c r="A276" s="9" t="s">
        <v>439</v>
      </c>
      <c r="B276" s="12" t="s">
        <v>440</v>
      </c>
      <c r="C276" s="21"/>
      <c r="D276" s="24"/>
      <c r="E276" s="21"/>
      <c r="F276" s="24"/>
      <c r="G276" s="21"/>
      <c r="H276" s="24"/>
      <c r="I276" s="21"/>
      <c r="J276" s="24"/>
      <c r="K276" s="21"/>
      <c r="L276" s="24"/>
      <c r="M276" s="47"/>
      <c r="N276" s="39"/>
    </row>
    <row r="277" spans="1:14" ht="12.75" customHeight="1" x14ac:dyDescent="0.2">
      <c r="A277" s="9" t="s">
        <v>441</v>
      </c>
      <c r="B277" s="12" t="s">
        <v>442</v>
      </c>
      <c r="C277" s="21"/>
      <c r="D277" s="24"/>
      <c r="E277" s="21"/>
      <c r="F277" s="24"/>
      <c r="G277" s="21"/>
      <c r="H277" s="24"/>
      <c r="I277" s="21"/>
      <c r="J277" s="24"/>
      <c r="K277" s="21"/>
      <c r="L277" s="24"/>
      <c r="M277" s="47"/>
      <c r="N277" s="39"/>
    </row>
    <row r="278" spans="1:14" ht="12.75" customHeight="1" x14ac:dyDescent="0.2">
      <c r="A278" s="10" t="s">
        <v>443</v>
      </c>
      <c r="B278" s="13" t="s">
        <v>444</v>
      </c>
      <c r="C278" s="14">
        <f>SUM(C279:C297)</f>
        <v>0</v>
      </c>
      <c r="D278" s="14">
        <f t="shared" ref="D278:N278" si="22">SUM(D279:D297)</f>
        <v>0</v>
      </c>
      <c r="E278" s="14">
        <f t="shared" si="22"/>
        <v>0</v>
      </c>
      <c r="F278" s="14">
        <f t="shared" si="22"/>
        <v>0</v>
      </c>
      <c r="G278" s="14">
        <f t="shared" si="22"/>
        <v>0</v>
      </c>
      <c r="H278" s="14">
        <f t="shared" si="22"/>
        <v>0</v>
      </c>
      <c r="I278" s="14">
        <f t="shared" si="22"/>
        <v>0</v>
      </c>
      <c r="J278" s="14">
        <f t="shared" si="22"/>
        <v>0</v>
      </c>
      <c r="K278" s="14">
        <f t="shared" si="22"/>
        <v>0</v>
      </c>
      <c r="L278" s="14">
        <f t="shared" si="22"/>
        <v>0</v>
      </c>
      <c r="M278" s="14">
        <f t="shared" si="22"/>
        <v>0</v>
      </c>
      <c r="N278" s="14">
        <f t="shared" si="22"/>
        <v>0</v>
      </c>
    </row>
    <row r="279" spans="1:14" ht="12.75" customHeight="1" x14ac:dyDescent="0.2">
      <c r="A279" s="9" t="s">
        <v>445</v>
      </c>
      <c r="B279" s="12" t="s">
        <v>446</v>
      </c>
      <c r="C279" s="21"/>
      <c r="D279" s="24"/>
      <c r="E279" s="21"/>
      <c r="F279" s="24"/>
      <c r="G279" s="21"/>
      <c r="H279" s="24"/>
      <c r="I279" s="21"/>
      <c r="J279" s="24"/>
      <c r="K279" s="21"/>
      <c r="L279" s="24"/>
      <c r="M279" s="47"/>
      <c r="N279" s="39"/>
    </row>
    <row r="280" spans="1:14" ht="12.75" customHeight="1" x14ac:dyDescent="0.2">
      <c r="A280" s="9" t="s">
        <v>447</v>
      </c>
      <c r="B280" s="12" t="s">
        <v>448</v>
      </c>
      <c r="C280" s="21"/>
      <c r="D280" s="24"/>
      <c r="E280" s="21"/>
      <c r="F280" s="24"/>
      <c r="G280" s="21"/>
      <c r="H280" s="24"/>
      <c r="I280" s="21"/>
      <c r="J280" s="24"/>
      <c r="K280" s="21"/>
      <c r="L280" s="24"/>
      <c r="M280" s="47"/>
      <c r="N280" s="39"/>
    </row>
    <row r="281" spans="1:14" ht="12.75" customHeight="1" x14ac:dyDescent="0.2">
      <c r="A281" s="9" t="s">
        <v>449</v>
      </c>
      <c r="B281" s="12" t="s">
        <v>450</v>
      </c>
      <c r="C281" s="21"/>
      <c r="D281" s="24"/>
      <c r="E281" s="21"/>
      <c r="F281" s="24"/>
      <c r="G281" s="21"/>
      <c r="H281" s="24"/>
      <c r="I281" s="21"/>
      <c r="J281" s="24"/>
      <c r="K281" s="21"/>
      <c r="L281" s="24"/>
      <c r="M281" s="47"/>
      <c r="N281" s="39"/>
    </row>
    <row r="282" spans="1:14" ht="12.75" customHeight="1" x14ac:dyDescent="0.2">
      <c r="A282" s="9" t="s">
        <v>451</v>
      </c>
      <c r="B282" s="12" t="s">
        <v>452</v>
      </c>
      <c r="C282" s="21"/>
      <c r="D282" s="24"/>
      <c r="E282" s="21"/>
      <c r="F282" s="24"/>
      <c r="G282" s="21"/>
      <c r="H282" s="24"/>
      <c r="I282" s="21"/>
      <c r="J282" s="24"/>
      <c r="K282" s="21"/>
      <c r="L282" s="24"/>
      <c r="M282" s="47"/>
      <c r="N282" s="39"/>
    </row>
    <row r="283" spans="1:14" ht="12.75" customHeight="1" x14ac:dyDescent="0.2">
      <c r="A283" s="9" t="s">
        <v>453</v>
      </c>
      <c r="B283" s="12" t="s">
        <v>454</v>
      </c>
      <c r="C283" s="21"/>
      <c r="D283" s="24"/>
      <c r="E283" s="21"/>
      <c r="F283" s="24"/>
      <c r="G283" s="21"/>
      <c r="H283" s="24"/>
      <c r="I283" s="21"/>
      <c r="J283" s="24"/>
      <c r="K283" s="21"/>
      <c r="L283" s="24"/>
      <c r="M283" s="47"/>
      <c r="N283" s="39"/>
    </row>
    <row r="284" spans="1:14" ht="12.75" customHeight="1" x14ac:dyDescent="0.2">
      <c r="A284" s="9" t="s">
        <v>455</v>
      </c>
      <c r="B284" s="12" t="s">
        <v>456</v>
      </c>
      <c r="C284" s="21"/>
      <c r="D284" s="24"/>
      <c r="E284" s="21"/>
      <c r="F284" s="24"/>
      <c r="G284" s="21"/>
      <c r="H284" s="24"/>
      <c r="I284" s="21"/>
      <c r="J284" s="24"/>
      <c r="K284" s="21"/>
      <c r="L284" s="24"/>
      <c r="M284" s="47"/>
      <c r="N284" s="39"/>
    </row>
    <row r="285" spans="1:14" ht="12.75" customHeight="1" x14ac:dyDescent="0.2">
      <c r="A285" s="9" t="s">
        <v>457</v>
      </c>
      <c r="B285" s="12" t="s">
        <v>448</v>
      </c>
      <c r="C285" s="21"/>
      <c r="D285" s="24"/>
      <c r="E285" s="21"/>
      <c r="F285" s="24"/>
      <c r="G285" s="21"/>
      <c r="H285" s="24"/>
      <c r="I285" s="21"/>
      <c r="J285" s="24"/>
      <c r="K285" s="21"/>
      <c r="L285" s="24"/>
      <c r="M285" s="47"/>
      <c r="N285" s="39"/>
    </row>
    <row r="286" spans="1:14" ht="12.75" customHeight="1" x14ac:dyDescent="0.2">
      <c r="A286" s="9" t="s">
        <v>458</v>
      </c>
      <c r="B286" s="12" t="s">
        <v>450</v>
      </c>
      <c r="C286" s="21"/>
      <c r="D286" s="24"/>
      <c r="E286" s="21"/>
      <c r="F286" s="24"/>
      <c r="G286" s="21"/>
      <c r="H286" s="24"/>
      <c r="I286" s="21"/>
      <c r="J286" s="24"/>
      <c r="K286" s="21"/>
      <c r="L286" s="24"/>
      <c r="M286" s="47"/>
      <c r="N286" s="39"/>
    </row>
    <row r="287" spans="1:14" ht="12.75" customHeight="1" x14ac:dyDescent="0.2">
      <c r="A287" s="9" t="s">
        <v>459</v>
      </c>
      <c r="B287" s="12" t="s">
        <v>415</v>
      </c>
      <c r="C287" s="21"/>
      <c r="D287" s="24"/>
      <c r="E287" s="21"/>
      <c r="F287" s="24"/>
      <c r="G287" s="21"/>
      <c r="H287" s="24"/>
      <c r="I287" s="21"/>
      <c r="J287" s="24"/>
      <c r="K287" s="21"/>
      <c r="L287" s="24"/>
      <c r="M287" s="47"/>
      <c r="N287" s="39"/>
    </row>
    <row r="288" spans="1:14" ht="12.75" customHeight="1" x14ac:dyDescent="0.2">
      <c r="A288" s="9" t="s">
        <v>460</v>
      </c>
      <c r="B288" s="12" t="s">
        <v>68</v>
      </c>
      <c r="C288" s="21"/>
      <c r="D288" s="24"/>
      <c r="E288" s="21"/>
      <c r="F288" s="24"/>
      <c r="G288" s="21"/>
      <c r="H288" s="24"/>
      <c r="I288" s="21"/>
      <c r="J288" s="24"/>
      <c r="K288" s="21"/>
      <c r="L288" s="24"/>
      <c r="M288" s="47"/>
      <c r="N288" s="39"/>
    </row>
    <row r="289" spans="1:14" ht="12.75" customHeight="1" x14ac:dyDescent="0.2">
      <c r="A289" s="9" t="s">
        <v>461</v>
      </c>
      <c r="B289" s="12" t="s">
        <v>462</v>
      </c>
      <c r="C289" s="21"/>
      <c r="D289" s="24"/>
      <c r="E289" s="21"/>
      <c r="F289" s="24"/>
      <c r="G289" s="21"/>
      <c r="H289" s="24"/>
      <c r="I289" s="21"/>
      <c r="J289" s="24"/>
      <c r="K289" s="21"/>
      <c r="L289" s="24"/>
      <c r="M289" s="47"/>
      <c r="N289" s="39"/>
    </row>
    <row r="290" spans="1:14" ht="12.75" customHeight="1" x14ac:dyDescent="0.2">
      <c r="A290" s="9" t="s">
        <v>463</v>
      </c>
      <c r="B290" s="12" t="s">
        <v>464</v>
      </c>
      <c r="C290" s="21"/>
      <c r="D290" s="24"/>
      <c r="E290" s="21"/>
      <c r="F290" s="24"/>
      <c r="G290" s="21"/>
      <c r="H290" s="24"/>
      <c r="I290" s="21"/>
      <c r="J290" s="24"/>
      <c r="K290" s="21"/>
      <c r="L290" s="24"/>
      <c r="M290" s="47"/>
      <c r="N290" s="39"/>
    </row>
    <row r="291" spans="1:14" ht="12.75" customHeight="1" x14ac:dyDescent="0.2">
      <c r="A291" s="9" t="s">
        <v>465</v>
      </c>
      <c r="B291" s="12" t="s">
        <v>419</v>
      </c>
      <c r="C291" s="21"/>
      <c r="D291" s="24"/>
      <c r="E291" s="21"/>
      <c r="F291" s="24"/>
      <c r="G291" s="21"/>
      <c r="H291" s="24"/>
      <c r="I291" s="21"/>
      <c r="J291" s="24"/>
      <c r="K291" s="21"/>
      <c r="L291" s="24"/>
      <c r="M291" s="47"/>
      <c r="N291" s="39"/>
    </row>
    <row r="292" spans="1:14" ht="12.75" customHeight="1" x14ac:dyDescent="0.2">
      <c r="A292" s="9" t="s">
        <v>466</v>
      </c>
      <c r="B292" s="12" t="s">
        <v>467</v>
      </c>
      <c r="C292" s="21"/>
      <c r="D292" s="24"/>
      <c r="E292" s="21"/>
      <c r="F292" s="24"/>
      <c r="G292" s="21"/>
      <c r="H292" s="24"/>
      <c r="I292" s="21"/>
      <c r="J292" s="24"/>
      <c r="K292" s="21"/>
      <c r="L292" s="24"/>
      <c r="M292" s="47"/>
      <c r="N292" s="39"/>
    </row>
    <row r="293" spans="1:14" ht="12.75" customHeight="1" x14ac:dyDescent="0.2">
      <c r="A293" s="9" t="s">
        <v>468</v>
      </c>
      <c r="B293" s="12" t="s">
        <v>469</v>
      </c>
      <c r="C293" s="21"/>
      <c r="D293" s="24"/>
      <c r="E293" s="21"/>
      <c r="F293" s="24"/>
      <c r="G293" s="21"/>
      <c r="H293" s="24"/>
      <c r="I293" s="21"/>
      <c r="J293" s="24"/>
      <c r="K293" s="21"/>
      <c r="L293" s="24"/>
      <c r="M293" s="47"/>
      <c r="N293" s="39"/>
    </row>
    <row r="294" spans="1:14" ht="12.75" customHeight="1" x14ac:dyDescent="0.2">
      <c r="A294" s="9" t="s">
        <v>470</v>
      </c>
      <c r="B294" s="12" t="s">
        <v>471</v>
      </c>
      <c r="C294" s="21"/>
      <c r="D294" s="24"/>
      <c r="E294" s="21"/>
      <c r="F294" s="24"/>
      <c r="G294" s="21"/>
      <c r="H294" s="24"/>
      <c r="I294" s="21"/>
      <c r="J294" s="24"/>
      <c r="K294" s="21"/>
      <c r="L294" s="24"/>
      <c r="M294" s="47"/>
      <c r="N294" s="39"/>
    </row>
    <row r="295" spans="1:14" ht="12.75" customHeight="1" x14ac:dyDescent="0.2">
      <c r="A295" s="9" t="s">
        <v>472</v>
      </c>
      <c r="B295" s="12" t="s">
        <v>448</v>
      </c>
      <c r="C295" s="21"/>
      <c r="D295" s="24"/>
      <c r="E295" s="21"/>
      <c r="F295" s="24"/>
      <c r="G295" s="21"/>
      <c r="H295" s="24"/>
      <c r="I295" s="21"/>
      <c r="J295" s="24"/>
      <c r="K295" s="21"/>
      <c r="L295" s="24"/>
      <c r="M295" s="47"/>
      <c r="N295" s="39"/>
    </row>
    <row r="296" spans="1:14" ht="12.75" customHeight="1" x14ac:dyDescent="0.2">
      <c r="A296" s="9" t="s">
        <v>473</v>
      </c>
      <c r="B296" s="12" t="s">
        <v>450</v>
      </c>
      <c r="C296" s="21"/>
      <c r="D296" s="24"/>
      <c r="E296" s="21"/>
      <c r="F296" s="24"/>
      <c r="G296" s="21"/>
      <c r="H296" s="24"/>
      <c r="I296" s="21"/>
      <c r="J296" s="24"/>
      <c r="K296" s="21"/>
      <c r="L296" s="24"/>
      <c r="M296" s="47"/>
      <c r="N296" s="39"/>
    </row>
    <row r="297" spans="1:14" ht="12.75" customHeight="1" x14ac:dyDescent="0.2">
      <c r="A297" s="9" t="s">
        <v>474</v>
      </c>
      <c r="B297" s="12" t="s">
        <v>475</v>
      </c>
      <c r="C297" s="21"/>
      <c r="D297" s="24"/>
      <c r="E297" s="21"/>
      <c r="F297" s="24"/>
      <c r="G297" s="21"/>
      <c r="H297" s="24"/>
      <c r="I297" s="21"/>
      <c r="J297" s="24"/>
      <c r="K297" s="21"/>
      <c r="L297" s="24"/>
      <c r="M297" s="47"/>
      <c r="N297" s="39"/>
    </row>
    <row r="298" spans="1:14" ht="12.75" customHeight="1" x14ac:dyDescent="0.2">
      <c r="A298" s="10" t="s">
        <v>476</v>
      </c>
      <c r="B298" s="13" t="s">
        <v>477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40"/>
      <c r="N298" s="40"/>
    </row>
    <row r="299" spans="1:14" ht="12.75" customHeight="1" x14ac:dyDescent="0.2">
      <c r="A299" s="10" t="s">
        <v>478</v>
      </c>
      <c r="B299" s="13" t="s">
        <v>479</v>
      </c>
      <c r="C299" s="14">
        <f>SUM(C300:C307)</f>
        <v>0</v>
      </c>
      <c r="D299" s="14">
        <f t="shared" ref="D299:N299" si="23">SUM(D300:D307)</f>
        <v>0</v>
      </c>
      <c r="E299" s="14">
        <f t="shared" si="23"/>
        <v>0</v>
      </c>
      <c r="F299" s="14">
        <f t="shared" si="23"/>
        <v>0</v>
      </c>
      <c r="G299" s="14">
        <f t="shared" si="23"/>
        <v>0</v>
      </c>
      <c r="H299" s="14">
        <f t="shared" si="23"/>
        <v>0</v>
      </c>
      <c r="I299" s="14">
        <f t="shared" si="23"/>
        <v>0</v>
      </c>
      <c r="J299" s="14">
        <f t="shared" si="23"/>
        <v>0</v>
      </c>
      <c r="K299" s="14">
        <f t="shared" si="23"/>
        <v>0</v>
      </c>
      <c r="L299" s="14">
        <f t="shared" si="23"/>
        <v>0</v>
      </c>
      <c r="M299" s="14">
        <f t="shared" si="23"/>
        <v>0</v>
      </c>
      <c r="N299" s="14">
        <f t="shared" si="23"/>
        <v>0</v>
      </c>
    </row>
    <row r="300" spans="1:14" ht="12.75" customHeight="1" x14ac:dyDescent="0.2">
      <c r="A300" s="9" t="s">
        <v>480</v>
      </c>
      <c r="B300" s="12" t="s">
        <v>362</v>
      </c>
      <c r="C300" s="21"/>
      <c r="D300" s="24"/>
      <c r="E300" s="21"/>
      <c r="F300" s="24"/>
      <c r="G300" s="21"/>
      <c r="H300" s="24"/>
      <c r="I300" s="21"/>
      <c r="J300" s="24"/>
      <c r="K300" s="21"/>
      <c r="L300" s="24"/>
      <c r="M300" s="47"/>
      <c r="N300" s="39"/>
    </row>
    <row r="301" spans="1:14" ht="12.75" customHeight="1" x14ac:dyDescent="0.2">
      <c r="A301" s="9" t="s">
        <v>481</v>
      </c>
      <c r="B301" s="12" t="s">
        <v>376</v>
      </c>
      <c r="C301" s="21"/>
      <c r="D301" s="24"/>
      <c r="E301" s="21"/>
      <c r="F301" s="24"/>
      <c r="G301" s="21"/>
      <c r="H301" s="24"/>
      <c r="I301" s="21"/>
      <c r="J301" s="24"/>
      <c r="K301" s="21"/>
      <c r="L301" s="24"/>
      <c r="M301" s="47"/>
      <c r="N301" s="39"/>
    </row>
    <row r="302" spans="1:14" ht="12.75" customHeight="1" x14ac:dyDescent="0.2">
      <c r="A302" s="9" t="s">
        <v>482</v>
      </c>
      <c r="B302" s="12" t="s">
        <v>483</v>
      </c>
      <c r="C302" s="21"/>
      <c r="D302" s="24"/>
      <c r="E302" s="21"/>
      <c r="F302" s="24"/>
      <c r="G302" s="21"/>
      <c r="H302" s="24"/>
      <c r="I302" s="21"/>
      <c r="J302" s="24"/>
      <c r="K302" s="21"/>
      <c r="L302" s="24"/>
      <c r="M302" s="47"/>
      <c r="N302" s="39"/>
    </row>
    <row r="303" spans="1:14" ht="12.75" customHeight="1" x14ac:dyDescent="0.2">
      <c r="A303" s="9" t="s">
        <v>484</v>
      </c>
      <c r="B303" s="12" t="s">
        <v>485</v>
      </c>
      <c r="C303" s="21"/>
      <c r="D303" s="24"/>
      <c r="E303" s="21"/>
      <c r="F303" s="24"/>
      <c r="G303" s="21"/>
      <c r="H303" s="24"/>
      <c r="I303" s="21"/>
      <c r="J303" s="24"/>
      <c r="K303" s="21"/>
      <c r="L303" s="24"/>
      <c r="M303" s="47"/>
      <c r="N303" s="39"/>
    </row>
    <row r="304" spans="1:14" ht="12.75" customHeight="1" x14ac:dyDescent="0.2">
      <c r="A304" s="9" t="s">
        <v>486</v>
      </c>
      <c r="B304" s="12" t="s">
        <v>487</v>
      </c>
      <c r="C304" s="21"/>
      <c r="D304" s="24"/>
      <c r="E304" s="21"/>
      <c r="F304" s="24"/>
      <c r="G304" s="21"/>
      <c r="H304" s="24"/>
      <c r="I304" s="21"/>
      <c r="J304" s="24"/>
      <c r="K304" s="21"/>
      <c r="L304" s="24"/>
      <c r="M304" s="47"/>
      <c r="N304" s="39"/>
    </row>
    <row r="305" spans="1:14" ht="12.75" customHeight="1" x14ac:dyDescent="0.2">
      <c r="A305" s="9" t="s">
        <v>488</v>
      </c>
      <c r="B305" s="12" t="s">
        <v>489</v>
      </c>
      <c r="C305" s="21"/>
      <c r="D305" s="24"/>
      <c r="E305" s="21"/>
      <c r="F305" s="24"/>
      <c r="G305" s="21"/>
      <c r="H305" s="24"/>
      <c r="I305" s="21"/>
      <c r="J305" s="24"/>
      <c r="K305" s="21"/>
      <c r="L305" s="24"/>
      <c r="M305" s="47"/>
      <c r="N305" s="39"/>
    </row>
    <row r="306" spans="1:14" ht="12.75" customHeight="1" x14ac:dyDescent="0.2">
      <c r="A306" s="9" t="s">
        <v>490</v>
      </c>
      <c r="B306" s="12" t="s">
        <v>491</v>
      </c>
      <c r="C306" s="21"/>
      <c r="D306" s="24"/>
      <c r="E306" s="21"/>
      <c r="F306" s="24"/>
      <c r="G306" s="21"/>
      <c r="H306" s="24"/>
      <c r="I306" s="21"/>
      <c r="J306" s="24"/>
      <c r="K306" s="21"/>
      <c r="L306" s="24"/>
      <c r="M306" s="47"/>
      <c r="N306" s="39"/>
    </row>
    <row r="307" spans="1:14" ht="12.75" customHeight="1" x14ac:dyDescent="0.2">
      <c r="A307" s="9" t="s">
        <v>492</v>
      </c>
      <c r="B307" s="12" t="s">
        <v>376</v>
      </c>
      <c r="C307" s="21"/>
      <c r="D307" s="24"/>
      <c r="E307" s="21"/>
      <c r="F307" s="24"/>
      <c r="G307" s="21"/>
      <c r="H307" s="24"/>
      <c r="I307" s="21"/>
      <c r="J307" s="24"/>
      <c r="K307" s="21"/>
      <c r="L307" s="24"/>
      <c r="M307" s="47"/>
      <c r="N307" s="39"/>
    </row>
    <row r="308" spans="1:14" ht="12.75" customHeight="1" x14ac:dyDescent="0.2">
      <c r="A308" s="10" t="s">
        <v>493</v>
      </c>
      <c r="B308" s="13" t="s">
        <v>494</v>
      </c>
      <c r="C308" s="14">
        <f>SUM(C309:C312)</f>
        <v>52281872</v>
      </c>
      <c r="D308" s="14">
        <f t="shared" ref="D308:N308" si="24">SUM(D309:D312)</f>
        <v>4910426</v>
      </c>
      <c r="E308" s="14">
        <f>SUM(E309:E312)</f>
        <v>13670237</v>
      </c>
      <c r="F308" s="14">
        <f>SUM(F309:F312)</f>
        <v>166128</v>
      </c>
      <c r="G308" s="14">
        <f>SUM(G309:G312)</f>
        <v>1307094</v>
      </c>
      <c r="H308" s="14">
        <f t="shared" si="24"/>
        <v>0</v>
      </c>
      <c r="I308" s="14">
        <f t="shared" si="24"/>
        <v>84252</v>
      </c>
      <c r="J308" s="14">
        <f t="shared" si="24"/>
        <v>321122</v>
      </c>
      <c r="K308" s="14">
        <f t="shared" si="24"/>
        <v>0</v>
      </c>
      <c r="L308" s="14">
        <f t="shared" si="24"/>
        <v>0</v>
      </c>
      <c r="M308" s="14">
        <f t="shared" si="24"/>
        <v>0</v>
      </c>
      <c r="N308" s="14">
        <f t="shared" si="24"/>
        <v>1173949</v>
      </c>
    </row>
    <row r="309" spans="1:14" ht="12.75" customHeight="1" x14ac:dyDescent="0.2">
      <c r="A309" s="9" t="s">
        <v>495</v>
      </c>
      <c r="B309" s="12" t="s">
        <v>496</v>
      </c>
      <c r="C309" s="21"/>
      <c r="D309" s="24"/>
      <c r="E309" s="21"/>
      <c r="F309" s="24"/>
      <c r="G309" s="21"/>
      <c r="H309" s="24"/>
      <c r="I309" s="21"/>
      <c r="J309" s="24"/>
      <c r="K309" s="21"/>
      <c r="L309" s="24"/>
      <c r="M309" s="47"/>
      <c r="N309" s="39"/>
    </row>
    <row r="310" spans="1:14" ht="12.75" customHeight="1" x14ac:dyDescent="0.2">
      <c r="A310" s="9" t="s">
        <v>497</v>
      </c>
      <c r="B310" s="12" t="s">
        <v>498</v>
      </c>
      <c r="C310" s="21"/>
      <c r="D310" s="24"/>
      <c r="E310" s="21"/>
      <c r="F310" s="24"/>
      <c r="G310" s="21"/>
      <c r="H310" s="24"/>
      <c r="I310" s="21"/>
      <c r="J310" s="24"/>
      <c r="K310" s="21"/>
      <c r="L310" s="24"/>
      <c r="M310" s="47"/>
      <c r="N310" s="39"/>
    </row>
    <row r="311" spans="1:14" ht="12.75" customHeight="1" x14ac:dyDescent="0.2">
      <c r="A311" s="9" t="s">
        <v>499</v>
      </c>
      <c r="B311" s="12" t="s">
        <v>500</v>
      </c>
      <c r="C311" s="21"/>
      <c r="D311" s="24"/>
      <c r="E311" s="21"/>
      <c r="F311" s="24"/>
      <c r="G311" s="21"/>
      <c r="H311" s="24"/>
      <c r="I311" s="21"/>
      <c r="J311" s="24"/>
      <c r="K311" s="21"/>
      <c r="L311" s="24"/>
      <c r="M311" s="47"/>
      <c r="N311" s="39"/>
    </row>
    <row r="312" spans="1:14" ht="12.75" customHeight="1" x14ac:dyDescent="0.2">
      <c r="A312" s="9" t="s">
        <v>501</v>
      </c>
      <c r="B312" s="12" t="s">
        <v>502</v>
      </c>
      <c r="C312" s="21">
        <v>52281872</v>
      </c>
      <c r="D312" s="24">
        <v>4910426</v>
      </c>
      <c r="E312" s="21">
        <v>13670237</v>
      </c>
      <c r="F312" s="24">
        <v>166128</v>
      </c>
      <c r="G312" s="21">
        <v>1307094</v>
      </c>
      <c r="H312" s="24"/>
      <c r="I312" s="21">
        <v>84252</v>
      </c>
      <c r="J312" s="24">
        <v>321122</v>
      </c>
      <c r="K312" s="21"/>
      <c r="L312" s="24"/>
      <c r="M312" s="47"/>
      <c r="N312" s="39">
        <v>1173949</v>
      </c>
    </row>
    <row r="313" spans="1:14" ht="12.75" customHeight="1" x14ac:dyDescent="0.2">
      <c r="A313" s="53"/>
      <c r="B313" s="27" t="s">
        <v>503</v>
      </c>
      <c r="C313" s="48">
        <f>C3+C70+C126+C128+C135+C138+C142+C146+C155+C172+C182+C191+C195+C207+C215+C217+C224+C230+C233+C257+C262+C278+C298+C299+C308</f>
        <v>231218167</v>
      </c>
      <c r="D313" s="48">
        <f>D3+D70+D126+D128+D135+D138+D142+D146+D155+D172+D182+D191+D195+D207+D215+D217+D224+D230+D233+D257+D262+D278+D298+D299+D308</f>
        <v>189140463</v>
      </c>
      <c r="E313" s="48">
        <f>E3+E70+E126+E128+E135+E138+E142+E146+E155+E172+E182+E191+E195+E207+E215+E217+E224+E230+E233+E257+E262+E278+E298+E299+E308</f>
        <v>192686731</v>
      </c>
      <c r="F313" s="48">
        <f t="shared" ref="F313:N313" si="25">F3+F70+F126+F128+F133+F135+F138+F142+F146+F155+F172+F182+F191+F195+F207+F215+F217+F224+F230+F233+F257+F262+F278+F298+F299+F308+F134</f>
        <v>183121538</v>
      </c>
      <c r="G313" s="48">
        <f t="shared" si="25"/>
        <v>191927369</v>
      </c>
      <c r="H313" s="48">
        <f t="shared" si="25"/>
        <v>196386817</v>
      </c>
      <c r="I313" s="48">
        <f>I3+I70+I126+I128+I133+I135+I138+I142+I146+I155+I172+I182+I191+I195+I207+I215+I217+I224+I230+I233+I257+I262+I278+I298+I299+I308+I134</f>
        <v>218432699</v>
      </c>
      <c r="J313" s="48">
        <f>J3+J70+J126+J128+J133+J135+J138+J142+J146+J155+J172+J182+J191+J195+J207+J215+J217+J224+J230+J233+J257+J262+J278+J298+J299+J308+J134</f>
        <v>204702235</v>
      </c>
      <c r="K313" s="48">
        <f t="shared" si="25"/>
        <v>210941465</v>
      </c>
      <c r="L313" s="48">
        <f t="shared" si="25"/>
        <v>239231123</v>
      </c>
      <c r="M313" s="48">
        <f t="shared" si="25"/>
        <v>192407794</v>
      </c>
      <c r="N313" s="48">
        <f t="shared" si="25"/>
        <v>368850553</v>
      </c>
    </row>
    <row r="314" spans="1:14" ht="12.75" customHeight="1" x14ac:dyDescent="0.2">
      <c r="L314" s="56"/>
      <c r="M314" s="63"/>
      <c r="N314" s="63"/>
    </row>
    <row r="315" spans="1:14" x14ac:dyDescent="0.2">
      <c r="C315" s="16"/>
      <c r="D315" s="16"/>
      <c r="G315" s="16"/>
      <c r="I315" s="56"/>
      <c r="J315" s="56"/>
      <c r="K315" s="56"/>
      <c r="L315" s="56"/>
      <c r="M315" s="63"/>
      <c r="N315" s="63"/>
    </row>
    <row r="316" spans="1:14" x14ac:dyDescent="0.2">
      <c r="C316" t="s">
        <v>607</v>
      </c>
      <c r="E316" s="16"/>
      <c r="G316" s="16"/>
      <c r="H316" s="16"/>
      <c r="K316" s="56"/>
      <c r="L316" s="56"/>
      <c r="M316" s="63"/>
      <c r="N316" s="63"/>
    </row>
    <row r="317" spans="1:14" x14ac:dyDescent="0.2">
      <c r="G317" s="16"/>
      <c r="H317" s="16"/>
      <c r="J317" s="56"/>
      <c r="K317" s="56"/>
      <c r="L317" s="56"/>
      <c r="M317" s="63"/>
      <c r="N317" s="63"/>
    </row>
    <row r="318" spans="1:14" x14ac:dyDescent="0.2">
      <c r="G318" s="16"/>
      <c r="H318" s="16"/>
      <c r="J318" s="56"/>
      <c r="K318" s="56"/>
      <c r="L318" s="56"/>
      <c r="M318" s="63"/>
      <c r="N318" s="63"/>
    </row>
    <row r="319" spans="1:14" x14ac:dyDescent="0.2">
      <c r="G319" s="16"/>
      <c r="H319" s="16"/>
      <c r="J319" s="56"/>
      <c r="K319" s="56"/>
      <c r="L319" s="56"/>
      <c r="M319" s="63"/>
      <c r="N319" s="63"/>
    </row>
    <row r="320" spans="1:14" x14ac:dyDescent="0.2">
      <c r="G320" s="16"/>
      <c r="H320" s="16"/>
      <c r="J320" s="56"/>
      <c r="K320" s="56"/>
      <c r="L320" s="56"/>
      <c r="M320" s="63"/>
      <c r="N320" s="63"/>
    </row>
    <row r="321" spans="7:14" x14ac:dyDescent="0.2">
      <c r="G321" s="16"/>
      <c r="H321" s="16"/>
      <c r="J321" s="56"/>
      <c r="K321" s="56"/>
      <c r="L321" s="56"/>
      <c r="M321" s="63"/>
      <c r="N321" s="63"/>
    </row>
    <row r="322" spans="7:14" x14ac:dyDescent="0.2">
      <c r="G322" s="16"/>
      <c r="H322" s="16"/>
      <c r="J322" s="56"/>
      <c r="K322" s="56"/>
      <c r="L322" s="56"/>
      <c r="M322" s="63"/>
      <c r="N322" s="63"/>
    </row>
    <row r="323" spans="7:14" x14ac:dyDescent="0.2">
      <c r="G323" s="16"/>
      <c r="H323" s="16"/>
      <c r="J323" s="56"/>
      <c r="K323" s="56"/>
      <c r="L323" s="56"/>
      <c r="M323" s="63"/>
      <c r="N323" s="63"/>
    </row>
    <row r="324" spans="7:14" x14ac:dyDescent="0.2">
      <c r="J324" s="56"/>
      <c r="K324" s="56"/>
      <c r="L324" s="56"/>
      <c r="M324" s="63"/>
      <c r="N324" s="63"/>
    </row>
    <row r="325" spans="7:14" x14ac:dyDescent="0.2">
      <c r="J325" s="56"/>
      <c r="K325" s="56"/>
      <c r="L325" s="56"/>
      <c r="M325" s="63"/>
      <c r="N325" s="63"/>
    </row>
    <row r="326" spans="7:14" x14ac:dyDescent="0.2">
      <c r="J326" s="56"/>
      <c r="K326" s="56"/>
      <c r="L326" s="56"/>
      <c r="M326" s="63"/>
      <c r="N326" s="63"/>
    </row>
    <row r="327" spans="7:14" x14ac:dyDescent="0.2">
      <c r="J327" s="56"/>
      <c r="K327" s="56"/>
      <c r="L327" s="56"/>
      <c r="M327" s="63"/>
      <c r="N327" s="63"/>
    </row>
    <row r="328" spans="7:14" x14ac:dyDescent="0.2">
      <c r="J328" s="56"/>
      <c r="K328" s="56"/>
      <c r="L328" s="56"/>
      <c r="M328" s="63"/>
      <c r="N328" s="63"/>
    </row>
    <row r="329" spans="7:14" x14ac:dyDescent="0.2">
      <c r="J329" s="56"/>
      <c r="K329" s="56"/>
      <c r="L329" s="56"/>
      <c r="M329" s="63"/>
      <c r="N329" s="63"/>
    </row>
    <row r="330" spans="7:14" x14ac:dyDescent="0.2">
      <c r="J330" s="56"/>
      <c r="K330" s="56"/>
      <c r="L330" s="56"/>
      <c r="M330" s="63"/>
      <c r="N330" s="63"/>
    </row>
    <row r="402" spans="6:7" x14ac:dyDescent="0.2">
      <c r="F402" s="16"/>
      <c r="G402" s="16"/>
    </row>
    <row r="403" spans="6:7" x14ac:dyDescent="0.2">
      <c r="F403" s="16"/>
      <c r="G403" s="16"/>
    </row>
    <row r="404" spans="6:7" x14ac:dyDescent="0.2">
      <c r="F404" s="16"/>
      <c r="G404" s="16"/>
    </row>
  </sheetData>
  <phoneticPr fontId="1" type="noConversion"/>
  <pageMargins left="0.75" right="0.75" top="1" bottom="1" header="0" footer="0"/>
  <pageSetup paperSize="14" scale="14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MUNICIPAL</vt:lpstr>
      <vt:lpstr>SALUD</vt:lpstr>
      <vt:lpstr>EDUCACION</vt:lpstr>
    </vt:vector>
  </TitlesOfParts>
  <Company>Secretaria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Renaico</dc:creator>
  <cp:lastModifiedBy>telecom@live.cl</cp:lastModifiedBy>
  <cp:lastPrinted>2013-02-01T05:10:03Z</cp:lastPrinted>
  <dcterms:created xsi:type="dcterms:W3CDTF">2008-07-03T19:45:57Z</dcterms:created>
  <dcterms:modified xsi:type="dcterms:W3CDTF">2015-01-19T20:08:43Z</dcterms:modified>
</cp:coreProperties>
</file>